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!ДОКУМЕНТЫ\!РАСХОДЫ (Сектор бюджета)\РЕШЕНИЯ по утверждению отчета\2024 год\2024 год\ПояснитЗапискаГодОтчет 2024\"/>
    </mc:Choice>
  </mc:AlternateContent>
  <bookViews>
    <workbookView xWindow="0" yWindow="0" windowWidth="23040" windowHeight="8244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18" i="1"/>
  <c r="I18" i="1" s="1"/>
  <c r="E18" i="1"/>
  <c r="H11" i="1" l="1"/>
  <c r="I7" i="1"/>
  <c r="H28" i="1"/>
  <c r="H40" i="1"/>
  <c r="H34" i="1"/>
  <c r="H7" i="1"/>
  <c r="G7" i="1"/>
  <c r="F44" i="1"/>
  <c r="F11" i="1"/>
  <c r="F6" i="1" s="1"/>
  <c r="F34" i="1"/>
  <c r="E40" i="1"/>
  <c r="E6" i="1"/>
  <c r="E28" i="1"/>
  <c r="E21" i="1"/>
  <c r="E11" i="1"/>
  <c r="C11" i="1"/>
  <c r="E7" i="1"/>
  <c r="E44" i="1"/>
  <c r="E53" i="1"/>
  <c r="E31" i="1"/>
  <c r="H53" i="1" l="1"/>
  <c r="I36" i="1"/>
  <c r="H21" i="1"/>
  <c r="H6" i="1"/>
  <c r="I6" i="1" s="1"/>
  <c r="H16" i="1"/>
  <c r="G44" i="1"/>
  <c r="G43" i="1" s="1"/>
  <c r="I8" i="1"/>
  <c r="I10" i="1"/>
  <c r="I12" i="1"/>
  <c r="I13" i="1"/>
  <c r="I14" i="1"/>
  <c r="I15" i="1"/>
  <c r="I17" i="1"/>
  <c r="I19" i="1"/>
  <c r="I22" i="1"/>
  <c r="I23" i="1"/>
  <c r="I24" i="1"/>
  <c r="I25" i="1"/>
  <c r="I27" i="1"/>
  <c r="I29" i="1"/>
  <c r="I30" i="1"/>
  <c r="I32" i="1"/>
  <c r="I33" i="1"/>
  <c r="I35" i="1"/>
  <c r="I38" i="1"/>
  <c r="I39" i="1"/>
  <c r="I41" i="1"/>
  <c r="I42" i="1"/>
  <c r="I45" i="1"/>
  <c r="I46" i="1"/>
  <c r="I47" i="1"/>
  <c r="I48" i="1"/>
  <c r="I49" i="1"/>
  <c r="I50" i="1"/>
  <c r="I52" i="1"/>
  <c r="I54" i="1"/>
  <c r="G34" i="1"/>
  <c r="G40" i="1"/>
  <c r="G9" i="1"/>
  <c r="F28" i="1" l="1"/>
  <c r="F53" i="1"/>
  <c r="I53" i="1" s="1"/>
  <c r="F40" i="1"/>
  <c r="F31" i="1"/>
  <c r="E51" i="1"/>
  <c r="E43" i="1" s="1"/>
  <c r="D6" i="1"/>
  <c r="D44" i="1"/>
  <c r="D43" i="1" s="1"/>
  <c r="D40" i="1"/>
  <c r="H51" i="1" l="1"/>
  <c r="I51" i="1" s="1"/>
  <c r="G21" i="1"/>
  <c r="H31" i="1"/>
  <c r="G31" i="1"/>
  <c r="G11" i="1"/>
  <c r="G26" i="1"/>
  <c r="H26" i="1"/>
  <c r="I26" i="1" s="1"/>
  <c r="G28" i="1"/>
  <c r="D5" i="1"/>
  <c r="F43" i="1"/>
  <c r="H44" i="1"/>
  <c r="I44" i="1" s="1"/>
  <c r="C44" i="1"/>
  <c r="C53" i="1"/>
  <c r="C51" i="1"/>
  <c r="C49" i="1"/>
  <c r="C40" i="1"/>
  <c r="I40" i="1" s="1"/>
  <c r="C34" i="1"/>
  <c r="I34" i="1" s="1"/>
  <c r="C31" i="1"/>
  <c r="C28" i="1"/>
  <c r="I28" i="1" s="1"/>
  <c r="C26" i="1"/>
  <c r="C21" i="1"/>
  <c r="I21" i="1" s="1"/>
  <c r="C18" i="1"/>
  <c r="C16" i="1"/>
  <c r="I16" i="1" s="1"/>
  <c r="C9" i="1"/>
  <c r="I9" i="1" s="1"/>
  <c r="C7" i="1"/>
  <c r="H43" i="1" l="1"/>
  <c r="I43" i="1" s="1"/>
  <c r="I5" i="1" s="1"/>
  <c r="I31" i="1"/>
  <c r="F5" i="1"/>
  <c r="I11" i="1"/>
  <c r="C43" i="1"/>
  <c r="G6" i="1"/>
  <c r="G5" i="1" s="1"/>
  <c r="C6" i="1"/>
  <c r="E5" i="1"/>
  <c r="H5" i="1" l="1"/>
  <c r="C5" i="1"/>
</calcChain>
</file>

<file path=xl/sharedStrings.xml><?xml version="1.0" encoding="utf-8"?>
<sst xmlns="http://schemas.openxmlformats.org/spreadsheetml/2006/main" count="110" uniqueCount="110">
  <si>
    <t>Наименование показателя</t>
  </si>
  <si>
    <t xml:space="preserve">Код вида доходов бюджетов по статьям классификациии доходов бюджетов </t>
  </si>
  <si>
    <t>ДОХОДЫ БЮДЖЕТА ВСЕГО, 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</si>
  <si>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</si>
  <si>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</si>
  <si>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</si>
  <si>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НАЛОГИ НА ТОВАРЫ (РАБОТЫ, УСЛУГИ), РЕАЛИЗУЕМЫЕ НА ТЕРРИТОРИИ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</si>
  <si>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</si>
  <si>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</si>
  <si>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</si>
  <si>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</si>
  <si>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</si>
  <si>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</si>
  <si>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НАЛОГИ НА ИМУЩЕСТВО</t>
  </si>
  <si>
    <t xml:space="preserve">Налог на имущество организаций 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</si>
  <si>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</si>
  <si>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</si>
  <si>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</si>
  <si>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</si>
  <si>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</si>
  <si>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Платежи от государственных и муниципальных унитарных предприятий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</si>
  <si>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</si>
  <si>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</si>
  <si>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</si>
  <si>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</si>
  <si>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 xml:space="preserve">Доходы от оказания платных услуг (работ) </t>
  </si>
  <si>
    <t xml:space="preserve">Доходы от компенсации затрат государства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</si>
  <si>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</si>
  <si>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</si>
  <si>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</si>
  <si>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</si>
  <si>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</si>
  <si>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</si>
  <si>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</si>
  <si>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ПРОЧИЕ НЕНАЛОГОВЫЕ ДОХОДЫ</t>
  </si>
  <si>
    <t>Прочие неналоговые доходы</t>
  </si>
  <si>
    <t>Инициативные платежи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</si>
  <si>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</si>
  <si>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</si>
  <si>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</si>
  <si>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</si>
  <si>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</si>
  <si>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</si>
  <si>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</si>
  <si>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</si>
  <si>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</t>
  </si>
  <si>
    <t xml:space="preserve">Прочие безвозмездные поступления в бюджеты муниципальных районов 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</si>
  <si>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</si>
  <si>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</si>
  <si>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</si>
  <si>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</si>
  <si>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</si>
  <si>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</si>
  <si>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</si>
  <si>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</si>
  <si>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</si>
  <si>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</si>
  <si>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</si>
  <si>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</si>
  <si>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000 1 06 00000 00 0000 000</t>
  </si>
  <si>
    <t>000 1 06 02000 02 0000 110</t>
  </si>
  <si>
    <t>000 1 08 00000 00 0000 000</t>
  </si>
  <si>
    <t>000 1 08 03000 01 0000 110</t>
  </si>
  <si>
    <t>000 1 11 00000 00 0000 000</t>
  </si>
  <si>
    <t>000 1 11 03000 00 0000 120</t>
  </si>
  <si>
    <t>000 1 11 05000 00 0000 120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</si>
  <si>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</si>
  <si>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</si>
  <si>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</si>
  <si>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</si>
  <si>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</si>
  <si>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</si>
  <si>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</si>
  <si>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</si>
  <si>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</si>
  <si>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000 1 14 06000 00 0000 430</t>
  </si>
  <si>
    <t>000 1 16 00000 00 0000 000</t>
  </si>
  <si>
    <t>000 1 16 01000 01 0000 140</t>
  </si>
  <si>
    <t>000 1 16 10000 00 0000 140</t>
  </si>
  <si>
    <t>000 1 16 11000 01 0000 140</t>
  </si>
  <si>
    <t>000 1 17 00000 00 0000 000</t>
  </si>
  <si>
    <t>000 1 17 05000 00 0000 180</t>
  </si>
  <si>
    <t>000 1 17 15000 00 0000 150</t>
  </si>
  <si>
    <t>000 2 00 00000 00 0000 000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</si>
  <si>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</si>
  <si>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</si>
  <si>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</si>
  <si>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</si>
  <si>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</si>
  <si>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 xml:space="preserve">000 2 04 00000 00 0000 000 </t>
  </si>
  <si>
    <t>000 2 04 05000 05 0000 150</t>
  </si>
  <si>
    <t>000 2 07 00000 00 0000 000</t>
  </si>
  <si>
    <t>000 2 07 05000 05 0000 150</t>
  </si>
  <si>
    <t>000 2 19 00000 00 0000 000</t>
  </si>
  <si>
    <t>000 2 19 00000 05 0000 150</t>
  </si>
  <si>
    <t>Приложение №1 к пояснительной записке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</si>
  <si>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</si>
  <si>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000 1 16 07010 05 0000 140</t>
  </si>
  <si>
    <t>Сведения о внесенных изменениях в решение Белохолуницкой районной Думы Кировской области на 2024 год и на плановый период 2025 и 2026 годов</t>
  </si>
  <si>
    <t>Решение Белохолуницкой районной Думы Кировской области от 20.12.2023 №182 "О бюджете муниципального образования Белохолуницкий муниципальный район Кировской области на 2024 год и на плановый период 2025 и 2026 годов"</t>
  </si>
  <si>
    <t>Решение Белохолуницкой районной Думы Кировской области от 28.02.2024 №194  "О внесении изменений в решение Белохолуницкой районной Думы от 20.12.2023 №182 "О бюджете муниципального образования Белохолуницкий муниципальный район Кировской области на 2024 год и на плановый период 2025 и 2026 годов"</t>
  </si>
  <si>
    <t>Решение Белохолуницкой районной Думы Кировской области от 19.06.2024 №220  "О внесении изменений в решение Белохолуницкой районной Думы от 20.12.2023 №182 "О бюджете муниципального образования Белохолуницкий муниципальный район Кировской области на 2024 год и на плановый период 2025 и 2026 годов"</t>
  </si>
  <si>
    <t>Решение Белохолуницкой районной Думы Кировской области от 07.08.2024 №224  "О внесении изменений в решение Белохолуницкой районной Думы от 20.12.2023 №182 "О бюджете муниципального образования Белохолуницкий муниципальный район Кировской области на 2024 год и на плановый период 2025 и 2026 годов"</t>
  </si>
  <si>
    <t>000 1 16 07090 05 0000 140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</si>
  <si>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</si>
  <si>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Решение Белохолуницкой районной Думы Кировской области от 23.10.2024 №234 "О внесении изменений в решение Белохолуницкой районной Думы от 20.12.2023 №182 "О бюджете муниципального образования Белохолуницкий муниципальный район Кировской области на 2024 год и на плановый период 2025 и 2026 годов"</t>
  </si>
  <si>
    <t>Решение Белохолуницкой районной Думы Кировской области от 13.12.2024 №252  "О внесении изменений в решение Белохолуницкой районной Думы от 20.12.2023 №182 "О бюджете муниципального образования Белохолуницкий муниципальный район Кировской области на 2024 год и на плановый период 2025 и 2026 годов"</t>
  </si>
  <si>
    <t>Уточненный прогноз поступлений доходов на 2024 год</t>
  </si>
  <si>
    <t>Государственная пошлина за выдачу разрешения на установку рекламной конструкции</t>
  </si>
  <si>
    <t>000 1 08 07150 01 0000 110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</si>
</sst>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5" fillId="3" borderId="3" xfId="0" applyFont="1" applyFill="1" applyBorder="1" applyAlignment="1">
      <alignment vertical="top" wrapText="1"/>
    </xf>
    <xf numFmtId="0" fontId="6" fillId="2" borderId="3" xfId="0" applyNumberFormat="1" applyFont="1" applyFill="1" applyBorder="1" applyAlignment="1">
      <alignment vertical="top" wrapText="1"/>
    </xf>
    <xf numFmtId="0" fontId="7" fillId="0" borderId="3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right" vertical="center" wrapText="1"/>
    </xf>
    <xf numFmtId="0" fontId="6" fillId="2" borderId="3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topLeftCell="A5" workbookViewId="0">
      <selection activeCell="I18" sqref="I18"/>
    </sheetView>
  </sheetViews>
  <sheetFormatPr defaultRowHeight="14.4" x14ac:dyDescent="0.3"/>
  <cols>
    <col min="1" max="1" width="42.77734375" customWidth="1"/>
    <col min="2" max="2" width="24" customWidth="1"/>
    <col min="3" max="3" width="13.77734375" customWidth="1"/>
    <col min="4" max="4" width="15" customWidth="1"/>
    <col min="5" max="5" width="15.44140625" customWidth="1"/>
    <col min="6" max="6" width="14.6640625" customWidth="1"/>
    <col min="7" max="7" width="14.21875" customWidth="1"/>
    <col min="8" max="8" width="14.77734375" customWidth="1"/>
    <col min="9" max="9" width="13.88671875" customWidth="1"/>
  </cols>
  <sheetData>
    <row r="1" spans="1:9" ht="15.6" x14ac:dyDescent="0.3">
      <c r="A1" s="37" t="s">
        <v>95</v>
      </c>
      <c r="B1" s="37"/>
      <c r="C1" s="37"/>
      <c r="D1" s="37"/>
      <c r="E1" s="37"/>
      <c r="F1" s="37"/>
      <c r="G1" s="37"/>
      <c r="H1" s="37"/>
      <c r="I1" s="37"/>
    </row>
    <row r="2" spans="1:9" ht="34.799999999999997" customHeight="1" x14ac:dyDescent="0.3">
      <c r="A2" s="38" t="s">
        <v>98</v>
      </c>
      <c r="B2" s="38"/>
      <c r="C2" s="38"/>
      <c r="D2" s="38"/>
      <c r="E2" s="38"/>
      <c r="F2" s="38"/>
      <c r="G2" s="38"/>
      <c r="H2" s="38"/>
      <c r="I2" s="38"/>
    </row>
    <row r="3" spans="1:9" ht="18" customHeight="1" x14ac:dyDescent="0.3">
      <c r="A3" s="25"/>
      <c r="B3" s="25"/>
      <c r="C3" s="25"/>
      <c r="D3" s="25"/>
      <c r="E3" s="25"/>
      <c r="F3" s="25"/>
      <c r="G3" s="25"/>
      <c r="H3" s="33"/>
      <c r="I3" s="33"/>
    </row>
    <row r="4" spans="1:9" ht="336" customHeight="1" x14ac:dyDescent="0.3">
      <c r="A4" s="30" t="s">
        <v>0</v>
      </c>
      <c r="B4" s="31" t="s">
        <v>1</v>
      </c>
      <c r="C4" s="35" t="s">
        <v>99</v>
      </c>
      <c r="D4" s="35" t="s">
        <v>100</v>
      </c>
      <c r="E4" s="35" t="s">
        <v>101</v>
      </c>
      <c r="F4" s="35" t="s">
        <v>102</v>
      </c>
      <c r="G4" s="35" t="s">
        <v>105</v>
      </c>
      <c r="H4" s="35" t="s">
        <v>106</v>
      </c>
      <c r="I4" s="32" t="s">
        <v>107</v>
      </c>
    </row>
    <row r="5" spans="1:9" ht="15.6" x14ac:dyDescent="0.3">
      <c r="A5" s="2" t="s">
        <v>2</v>
      </c>
      <c r="B5" s="1"/>
      <c r="C5" s="36">
        <f t="shared" ref="C5:H5" si="0">C6+C43</f>
        <v>670759.4</v>
      </c>
      <c r="D5" s="36">
        <f t="shared" si="0"/>
        <v>19760.650000000001</v>
      </c>
      <c r="E5" s="36">
        <f t="shared" si="0"/>
        <v>15922.75</v>
      </c>
      <c r="F5" s="36">
        <f t="shared" si="0"/>
        <v>30291.5</v>
      </c>
      <c r="G5" s="36">
        <f t="shared" si="0"/>
        <v>30343.8</v>
      </c>
      <c r="H5" s="36">
        <f t="shared" si="0"/>
        <v>-1930.6800000000003</v>
      </c>
      <c r="I5" s="28">
        <f>I6+I43</f>
        <v>765147.42</v>
      </c>
    </row>
    <row r="6" spans="1:9" ht="20.399999999999999" customHeight="1" x14ac:dyDescent="0.3">
      <c r="A6" s="7" t="s">
        <v>3</v>
      </c>
      <c r="B6" s="9" t="s">
        <v>49</v>
      </c>
      <c r="C6" s="26">
        <f t="shared" ref="C6:H6" si="1">C7+C9+C11+C16+C18+C21+C26+C28+C31+C34+C40</f>
        <v>153356.80000000002</v>
      </c>
      <c r="D6" s="26">
        <f t="shared" si="1"/>
        <v>962.7</v>
      </c>
      <c r="E6" s="26">
        <f t="shared" si="1"/>
        <v>9712.57</v>
      </c>
      <c r="F6" s="26">
        <f t="shared" si="1"/>
        <v>5048</v>
      </c>
      <c r="G6" s="26">
        <f t="shared" si="1"/>
        <v>7000</v>
      </c>
      <c r="H6" s="26">
        <f t="shared" si="1"/>
        <v>2146.0699999999997</v>
      </c>
      <c r="I6" s="26">
        <f>C6+D6+E6+F6+G6+H6</f>
        <v>178226.14000000004</v>
      </c>
    </row>
    <row r="7" spans="1:9" ht="19.8" customHeight="1" x14ac:dyDescent="0.3">
      <c r="A7" s="7" t="s">
        <v>4</v>
      </c>
      <c r="B7" s="9" t="s">
        <v>50</v>
      </c>
      <c r="C7" s="26">
        <f>C8</f>
        <v>43730.7</v>
      </c>
      <c r="D7" s="26"/>
      <c r="E7" s="26">
        <f>E8</f>
        <v>3500</v>
      </c>
      <c r="F7" s="26"/>
      <c r="G7" s="26">
        <f>G8</f>
        <v>2000</v>
      </c>
      <c r="H7" s="26">
        <f>H8</f>
        <v>2400</v>
      </c>
      <c r="I7" s="26">
        <f>C7+D7+E7+F7+G7+H7</f>
        <v>51630.7</v>
      </c>
    </row>
    <row r="8" spans="1:9" ht="15.6" customHeight="1" x14ac:dyDescent="0.3">
      <c r="A8" s="8" t="s">
        <v>5</v>
      </c>
      <c r="B8" s="10" t="s">
        <v>51</v>
      </c>
      <c r="C8" s="26">
        <v>43730.7</v>
      </c>
      <c r="D8" s="26"/>
      <c r="E8" s="26">
        <v>3500</v>
      </c>
      <c r="F8" s="26"/>
      <c r="G8" s="26">
        <v>2000</v>
      </c>
      <c r="H8" s="26">
        <v>2400</v>
      </c>
      <c r="I8" s="26">
        <f t="shared" ref="I8:I54" si="2">C8+D8+E8+F8+G8+H8</f>
        <v>51630.7</v>
      </c>
    </row>
    <row r="9" spans="1:9" ht="42" customHeight="1" x14ac:dyDescent="0.3">
      <c r="A9" s="7" t="s">
        <v>6</v>
      </c>
      <c r="B9" s="9" t="s">
        <v>52</v>
      </c>
      <c r="C9" s="26">
        <f>C10</f>
        <v>5004.6000000000004</v>
      </c>
      <c r="D9" s="26"/>
      <c r="E9" s="26"/>
      <c r="F9" s="26"/>
      <c r="G9" s="26">
        <f>G10</f>
        <v>0</v>
      </c>
      <c r="H9" s="26"/>
      <c r="I9" s="26">
        <f t="shared" si="2"/>
        <v>5004.6000000000004</v>
      </c>
    </row>
    <row r="10" spans="1:9" ht="28.8" customHeight="1" x14ac:dyDescent="0.3">
      <c r="A10" s="8" t="s">
        <v>7</v>
      </c>
      <c r="B10" s="10" t="s">
        <v>53</v>
      </c>
      <c r="C10" s="26">
        <v>5004.6000000000004</v>
      </c>
      <c r="D10" s="26"/>
      <c r="E10" s="26"/>
      <c r="F10" s="26"/>
      <c r="G10" s="26">
        <v>0</v>
      </c>
      <c r="H10" s="26"/>
      <c r="I10" s="26">
        <f t="shared" si="2"/>
        <v>5004.6000000000004</v>
      </c>
    </row>
    <row r="11" spans="1:9" ht="15.6" x14ac:dyDescent="0.3">
      <c r="A11" s="7" t="s">
        <v>8</v>
      </c>
      <c r="B11" s="9" t="s">
        <v>54</v>
      </c>
      <c r="C11" s="26">
        <f>C12+C13+C14+C15</f>
        <v>80719</v>
      </c>
      <c r="D11" s="26"/>
      <c r="E11" s="26">
        <f>E12+E13+E14+E15</f>
        <v>3461.9</v>
      </c>
      <c r="F11" s="26">
        <f>F12+F15</f>
        <v>2563.5100000000002</v>
      </c>
      <c r="G11" s="26">
        <f t="shared" ref="G11" si="3">G12+G13+G14+G15</f>
        <v>1000</v>
      </c>
      <c r="H11" s="26">
        <f>H12+H13+H14+H15</f>
        <v>2274.1</v>
      </c>
      <c r="I11" s="26">
        <f t="shared" si="2"/>
        <v>90018.51</v>
      </c>
    </row>
    <row r="12" spans="1:9" ht="28.2" customHeight="1" x14ac:dyDescent="0.3">
      <c r="A12" s="8" t="s">
        <v>9</v>
      </c>
      <c r="B12" s="10" t="s">
        <v>55</v>
      </c>
      <c r="C12" s="26">
        <v>77000</v>
      </c>
      <c r="D12" s="26"/>
      <c r="E12" s="26">
        <v>3460.9</v>
      </c>
      <c r="F12" s="26">
        <v>1963.51</v>
      </c>
      <c r="G12" s="26">
        <v>1139.45</v>
      </c>
      <c r="H12" s="26">
        <v>2364</v>
      </c>
      <c r="I12" s="26">
        <f t="shared" si="2"/>
        <v>85927.859999999986</v>
      </c>
    </row>
    <row r="13" spans="1:9" ht="30" customHeight="1" x14ac:dyDescent="0.3">
      <c r="A13" s="8" t="s">
        <v>10</v>
      </c>
      <c r="B13" s="10" t="s">
        <v>56</v>
      </c>
      <c r="C13" s="27">
        <v>0</v>
      </c>
      <c r="D13" s="27"/>
      <c r="E13" s="27">
        <v>1</v>
      </c>
      <c r="F13" s="27"/>
      <c r="G13" s="27"/>
      <c r="H13" s="27">
        <v>-7.4</v>
      </c>
      <c r="I13" s="26">
        <f t="shared" si="2"/>
        <v>-6.4</v>
      </c>
    </row>
    <row r="14" spans="1:9" ht="15.6" x14ac:dyDescent="0.3">
      <c r="A14" s="11" t="s">
        <v>11</v>
      </c>
      <c r="B14" s="10" t="s">
        <v>57</v>
      </c>
      <c r="C14" s="27">
        <v>186</v>
      </c>
      <c r="D14" s="27"/>
      <c r="E14" s="27"/>
      <c r="F14" s="27"/>
      <c r="G14" s="27">
        <v>-139.44999999999999</v>
      </c>
      <c r="H14" s="27"/>
      <c r="I14" s="26">
        <f t="shared" si="2"/>
        <v>46.550000000000011</v>
      </c>
    </row>
    <row r="15" spans="1:9" ht="30.6" customHeight="1" x14ac:dyDescent="0.3">
      <c r="A15" s="11" t="s">
        <v>12</v>
      </c>
      <c r="B15" s="10" t="s">
        <v>58</v>
      </c>
      <c r="C15" s="27">
        <v>3533</v>
      </c>
      <c r="D15" s="27"/>
      <c r="E15" s="27"/>
      <c r="F15" s="27">
        <v>600</v>
      </c>
      <c r="G15" s="27"/>
      <c r="H15" s="27">
        <v>-82.5</v>
      </c>
      <c r="I15" s="29">
        <f t="shared" si="2"/>
        <v>4050.5</v>
      </c>
    </row>
    <row r="16" spans="1:9" ht="15.6" x14ac:dyDescent="0.3">
      <c r="A16" s="7" t="s">
        <v>13</v>
      </c>
      <c r="B16" s="9" t="s">
        <v>59</v>
      </c>
      <c r="C16" s="27">
        <f>C17</f>
        <v>2629</v>
      </c>
      <c r="D16" s="27"/>
      <c r="E16" s="27"/>
      <c r="F16" s="27"/>
      <c r="G16" s="27"/>
      <c r="H16" s="27">
        <f>H17</f>
        <v>-296</v>
      </c>
      <c r="I16" s="26">
        <f t="shared" si="2"/>
        <v>2333</v>
      </c>
    </row>
    <row r="17" spans="1:9" ht="15.6" x14ac:dyDescent="0.3">
      <c r="A17" s="8" t="s">
        <v>14</v>
      </c>
      <c r="B17" s="10" t="s">
        <v>60</v>
      </c>
      <c r="C17" s="27">
        <v>2629</v>
      </c>
      <c r="D17" s="27"/>
      <c r="E17" s="27"/>
      <c r="F17" s="27"/>
      <c r="G17" s="27"/>
      <c r="H17" s="27">
        <v>-296</v>
      </c>
      <c r="I17" s="26">
        <f t="shared" si="2"/>
        <v>2333</v>
      </c>
    </row>
    <row r="18" spans="1:9" ht="15.6" x14ac:dyDescent="0.3">
      <c r="A18" s="7" t="s">
        <v>15</v>
      </c>
      <c r="B18" s="9" t="s">
        <v>61</v>
      </c>
      <c r="C18" s="27">
        <f>C19</f>
        <v>2150</v>
      </c>
      <c r="D18" s="27"/>
      <c r="E18" s="27">
        <f>E19+E20</f>
        <v>10</v>
      </c>
      <c r="F18" s="27"/>
      <c r="G18" s="27"/>
      <c r="H18" s="27">
        <f>H19+H20</f>
        <v>551</v>
      </c>
      <c r="I18" s="26">
        <f>C18+D18+E18+F18+G18+H18</f>
        <v>2711</v>
      </c>
    </row>
    <row r="19" spans="1:9" ht="40.200000000000003" customHeight="1" x14ac:dyDescent="0.3">
      <c r="A19" s="8" t="s">
        <v>16</v>
      </c>
      <c r="B19" s="10" t="s">
        <v>62</v>
      </c>
      <c r="C19" s="27">
        <v>2150</v>
      </c>
      <c r="D19" s="27"/>
      <c r="E19" s="27"/>
      <c r="F19" s="27"/>
      <c r="G19" s="27"/>
      <c r="H19" s="27">
        <v>506</v>
      </c>
      <c r="I19" s="26">
        <f t="shared" si="2"/>
        <v>2656</v>
      </c>
    </row>
    <row r="20" spans="1:9" ht="40.200000000000003" customHeight="1" x14ac:dyDescent="0.3">
      <c r="A20" s="39" t="s">
        <v>108</v>
      </c>
      <c r="B20" s="40" t="s">
        <v>109</v>
      </c>
      <c r="C20" s="27">
        <v>0</v>
      </c>
      <c r="D20" s="27"/>
      <c r="E20" s="27">
        <v>10</v>
      </c>
      <c r="F20" s="27"/>
      <c r="G20" s="27"/>
      <c r="H20" s="27">
        <v>45</v>
      </c>
      <c r="I20" s="26">
        <f t="shared" si="2"/>
        <v>55</v>
      </c>
    </row>
    <row r="21" spans="1:9" ht="43.2" customHeight="1" x14ac:dyDescent="0.3">
      <c r="A21" s="7" t="s">
        <v>17</v>
      </c>
      <c r="B21" s="9" t="s">
        <v>63</v>
      </c>
      <c r="C21" s="27">
        <f>C22+C23+C24+C25</f>
        <v>3174.6</v>
      </c>
      <c r="D21" s="27"/>
      <c r="E21" s="27">
        <f>E22+E23+E24+E25</f>
        <v>100</v>
      </c>
      <c r="F21" s="27"/>
      <c r="G21" s="27">
        <f t="shared" ref="G21:H21" si="4">G22+G23+G24+G25</f>
        <v>0</v>
      </c>
      <c r="H21" s="27">
        <f t="shared" si="4"/>
        <v>218.40000000000003</v>
      </c>
      <c r="I21" s="26">
        <f t="shared" si="2"/>
        <v>3493</v>
      </c>
    </row>
    <row r="22" spans="1:9" ht="30.6" customHeight="1" x14ac:dyDescent="0.3">
      <c r="A22" s="8" t="s">
        <v>18</v>
      </c>
      <c r="B22" s="10" t="s">
        <v>64</v>
      </c>
      <c r="C22" s="27">
        <v>35.4</v>
      </c>
      <c r="D22" s="27"/>
      <c r="E22" s="27"/>
      <c r="F22" s="27"/>
      <c r="G22" s="27"/>
      <c r="H22" s="27">
        <v>-2.95</v>
      </c>
      <c r="I22" s="26">
        <f t="shared" si="2"/>
        <v>32.449999999999996</v>
      </c>
    </row>
    <row r="23" spans="1:9" ht="92.4" customHeight="1" x14ac:dyDescent="0.3">
      <c r="A23" s="12" t="s">
        <v>19</v>
      </c>
      <c r="B23" s="10" t="s">
        <v>65</v>
      </c>
      <c r="C23" s="27">
        <v>2898</v>
      </c>
      <c r="D23" s="27"/>
      <c r="E23" s="27"/>
      <c r="F23" s="27"/>
      <c r="G23" s="27"/>
      <c r="H23" s="27">
        <v>200.21</v>
      </c>
      <c r="I23" s="26">
        <f t="shared" si="2"/>
        <v>3098.21</v>
      </c>
    </row>
    <row r="24" spans="1:9" ht="30" customHeight="1" x14ac:dyDescent="0.3">
      <c r="A24" s="8" t="s">
        <v>20</v>
      </c>
      <c r="B24" s="10" t="s">
        <v>66</v>
      </c>
      <c r="C24" s="27">
        <v>220.2</v>
      </c>
      <c r="D24" s="27"/>
      <c r="E24" s="27">
        <v>100</v>
      </c>
      <c r="F24" s="27"/>
      <c r="G24" s="27"/>
      <c r="H24" s="27">
        <v>-12.86</v>
      </c>
      <c r="I24" s="26">
        <f t="shared" si="2"/>
        <v>307.33999999999997</v>
      </c>
    </row>
    <row r="25" spans="1:9" ht="82.2" customHeight="1" x14ac:dyDescent="0.3">
      <c r="A25" s="12" t="s">
        <v>21</v>
      </c>
      <c r="B25" s="10" t="s">
        <v>67</v>
      </c>
      <c r="C25" s="27">
        <v>21</v>
      </c>
      <c r="D25" s="27"/>
      <c r="E25" s="27"/>
      <c r="F25" s="27"/>
      <c r="G25" s="27"/>
      <c r="H25" s="27">
        <v>34</v>
      </c>
      <c r="I25" s="26">
        <f t="shared" si="2"/>
        <v>55</v>
      </c>
    </row>
    <row r="26" spans="1:9" ht="30.6" customHeight="1" x14ac:dyDescent="0.3">
      <c r="A26" s="7" t="s">
        <v>22</v>
      </c>
      <c r="B26" s="9" t="s">
        <v>68</v>
      </c>
      <c r="C26" s="27">
        <f>C27</f>
        <v>1074.2</v>
      </c>
      <c r="D26" s="27"/>
      <c r="E26" s="27"/>
      <c r="F26" s="27"/>
      <c r="G26" s="27">
        <f t="shared" ref="G26:H26" si="5">G27</f>
        <v>0</v>
      </c>
      <c r="H26" s="27">
        <f t="shared" si="5"/>
        <v>-517.5</v>
      </c>
      <c r="I26" s="26">
        <f t="shared" si="2"/>
        <v>556.70000000000005</v>
      </c>
    </row>
    <row r="27" spans="1:9" ht="26.4" customHeight="1" x14ac:dyDescent="0.3">
      <c r="A27" s="8" t="s">
        <v>23</v>
      </c>
      <c r="B27" s="10" t="s">
        <v>69</v>
      </c>
      <c r="C27" s="27">
        <v>1074.2</v>
      </c>
      <c r="D27" s="27"/>
      <c r="E27" s="27"/>
      <c r="F27" s="27"/>
      <c r="G27" s="27"/>
      <c r="H27" s="27">
        <v>-517.5</v>
      </c>
      <c r="I27" s="26">
        <f t="shared" si="2"/>
        <v>556.70000000000005</v>
      </c>
    </row>
    <row r="28" spans="1:9" ht="33.6" customHeight="1" x14ac:dyDescent="0.3">
      <c r="A28" s="7" t="s">
        <v>24</v>
      </c>
      <c r="B28" s="9" t="s">
        <v>70</v>
      </c>
      <c r="C28" s="27">
        <f>C29+C30</f>
        <v>14253.7</v>
      </c>
      <c r="D28" s="27"/>
      <c r="E28" s="27">
        <f>E29+E30</f>
        <v>-572.38</v>
      </c>
      <c r="F28" s="27">
        <f>F29+F30</f>
        <v>0</v>
      </c>
      <c r="G28" s="27">
        <f t="shared" ref="G28" si="6">G29+G30</f>
        <v>0</v>
      </c>
      <c r="H28" s="27">
        <f>H30+H29</f>
        <v>141.23000000000002</v>
      </c>
      <c r="I28" s="26">
        <f t="shared" si="2"/>
        <v>13822.550000000001</v>
      </c>
    </row>
    <row r="29" spans="1:9" ht="21.6" customHeight="1" x14ac:dyDescent="0.3">
      <c r="A29" s="8" t="s">
        <v>25</v>
      </c>
      <c r="B29" s="10" t="s">
        <v>71</v>
      </c>
      <c r="C29" s="27">
        <v>14143.7</v>
      </c>
      <c r="D29" s="27"/>
      <c r="E29" s="27">
        <v>-572.38</v>
      </c>
      <c r="F29" s="27"/>
      <c r="G29" s="27"/>
      <c r="H29" s="27">
        <v>89.73</v>
      </c>
      <c r="I29" s="26">
        <f t="shared" si="2"/>
        <v>13661.050000000001</v>
      </c>
    </row>
    <row r="30" spans="1:9" ht="18" customHeight="1" x14ac:dyDescent="0.3">
      <c r="A30" s="8" t="s">
        <v>26</v>
      </c>
      <c r="B30" s="10" t="s">
        <v>72</v>
      </c>
      <c r="C30" s="27">
        <v>110</v>
      </c>
      <c r="D30" s="27"/>
      <c r="E30" s="27"/>
      <c r="F30" s="27"/>
      <c r="G30" s="27"/>
      <c r="H30" s="27">
        <v>51.5</v>
      </c>
      <c r="I30" s="26">
        <f t="shared" si="2"/>
        <v>161.5</v>
      </c>
    </row>
    <row r="31" spans="1:9" ht="30.6" customHeight="1" x14ac:dyDescent="0.3">
      <c r="A31" s="7" t="s">
        <v>27</v>
      </c>
      <c r="B31" s="9" t="s">
        <v>73</v>
      </c>
      <c r="C31" s="27">
        <f>C32</f>
        <v>0</v>
      </c>
      <c r="D31" s="27"/>
      <c r="E31" s="27">
        <f>E32+E33</f>
        <v>2970</v>
      </c>
      <c r="F31" s="27">
        <f>F32+F33</f>
        <v>500</v>
      </c>
      <c r="G31" s="27">
        <f>G32+G33</f>
        <v>4000</v>
      </c>
      <c r="H31" s="27">
        <f>H32+H33</f>
        <v>-2972.5</v>
      </c>
      <c r="I31" s="26">
        <f t="shared" si="2"/>
        <v>4497.5</v>
      </c>
    </row>
    <row r="32" spans="1:9" ht="80.400000000000006" customHeight="1" x14ac:dyDescent="0.3">
      <c r="A32" s="13" t="s">
        <v>28</v>
      </c>
      <c r="B32" s="14" t="s">
        <v>74</v>
      </c>
      <c r="C32" s="27">
        <v>0</v>
      </c>
      <c r="D32" s="27"/>
      <c r="E32" s="27">
        <v>1640</v>
      </c>
      <c r="F32" s="27"/>
      <c r="G32" s="27">
        <v>3850</v>
      </c>
      <c r="H32" s="27">
        <v>-3093.95</v>
      </c>
      <c r="I32" s="26">
        <f t="shared" si="2"/>
        <v>2396.0500000000002</v>
      </c>
    </row>
    <row r="33" spans="1:9" ht="38.4" customHeight="1" x14ac:dyDescent="0.3">
      <c r="A33" s="8" t="s">
        <v>29</v>
      </c>
      <c r="B33" s="10" t="s">
        <v>75</v>
      </c>
      <c r="C33" s="27">
        <v>0</v>
      </c>
      <c r="D33" s="27"/>
      <c r="E33" s="27">
        <v>1330</v>
      </c>
      <c r="F33" s="27">
        <v>500</v>
      </c>
      <c r="G33" s="27">
        <v>150</v>
      </c>
      <c r="H33" s="27">
        <v>121.45</v>
      </c>
      <c r="I33" s="26">
        <f t="shared" si="2"/>
        <v>2101.4499999999998</v>
      </c>
    </row>
    <row r="34" spans="1:9" ht="26.4" customHeight="1" x14ac:dyDescent="0.3">
      <c r="A34" s="7" t="s">
        <v>30</v>
      </c>
      <c r="B34" s="9" t="s">
        <v>76</v>
      </c>
      <c r="C34" s="27">
        <f>C35+C38+C39</f>
        <v>607</v>
      </c>
      <c r="D34" s="27"/>
      <c r="E34" s="27"/>
      <c r="F34" s="27">
        <f>F35+F38+F39+F37</f>
        <v>2036.49</v>
      </c>
      <c r="G34" s="27">
        <f>G35+G38+G39</f>
        <v>0</v>
      </c>
      <c r="H34" s="27">
        <f>H35+H38+H39+H36</f>
        <v>397.5</v>
      </c>
      <c r="I34" s="26">
        <f t="shared" si="2"/>
        <v>3040.99</v>
      </c>
    </row>
    <row r="35" spans="1:9" ht="42.6" customHeight="1" x14ac:dyDescent="0.3">
      <c r="A35" s="15" t="s">
        <v>31</v>
      </c>
      <c r="B35" s="14" t="s">
        <v>77</v>
      </c>
      <c r="C35" s="27">
        <v>297</v>
      </c>
      <c r="D35" s="27"/>
      <c r="E35" s="27"/>
      <c r="F35" s="27"/>
      <c r="G35" s="27"/>
      <c r="H35" s="27">
        <v>-172.2</v>
      </c>
      <c r="I35" s="26">
        <f t="shared" si="2"/>
        <v>124.80000000000001</v>
      </c>
    </row>
    <row r="36" spans="1:9" ht="84" customHeight="1" x14ac:dyDescent="0.3">
      <c r="A36" s="34" t="s">
        <v>96</v>
      </c>
      <c r="B36" s="14" t="s">
        <v>97</v>
      </c>
      <c r="C36" s="27"/>
      <c r="D36" s="27"/>
      <c r="E36" s="27"/>
      <c r="F36" s="27"/>
      <c r="G36" s="27"/>
      <c r="H36" s="27">
        <v>4.57</v>
      </c>
      <c r="I36" s="26">
        <f t="shared" si="2"/>
        <v>4.57</v>
      </c>
    </row>
    <row r="37" spans="1:9" ht="84" customHeight="1" x14ac:dyDescent="0.3">
      <c r="A37" s="34" t="s">
        <v>104</v>
      </c>
      <c r="B37" s="14" t="s">
        <v>103</v>
      </c>
      <c r="C37" s="27"/>
      <c r="D37" s="27"/>
      <c r="E37" s="27"/>
      <c r="F37" s="27">
        <v>2036.49</v>
      </c>
      <c r="G37" s="27"/>
      <c r="H37" s="27"/>
      <c r="I37" s="26"/>
    </row>
    <row r="38" spans="1:9" ht="27.6" customHeight="1" x14ac:dyDescent="0.3">
      <c r="A38" s="4" t="s">
        <v>32</v>
      </c>
      <c r="B38" s="14" t="s">
        <v>78</v>
      </c>
      <c r="C38" s="27">
        <v>0</v>
      </c>
      <c r="D38" s="27"/>
      <c r="E38" s="27"/>
      <c r="F38" s="27"/>
      <c r="G38" s="27"/>
      <c r="H38" s="27">
        <v>47.63</v>
      </c>
      <c r="I38" s="26">
        <f t="shared" si="2"/>
        <v>47.63</v>
      </c>
    </row>
    <row r="39" spans="1:9" ht="19.8" customHeight="1" x14ac:dyDescent="0.3">
      <c r="A39" s="3" t="s">
        <v>33</v>
      </c>
      <c r="B39" s="10" t="s">
        <v>79</v>
      </c>
      <c r="C39" s="27">
        <v>310</v>
      </c>
      <c r="D39" s="27"/>
      <c r="E39" s="27"/>
      <c r="F39" s="27"/>
      <c r="G39" s="27"/>
      <c r="H39" s="27">
        <v>517.5</v>
      </c>
      <c r="I39" s="26">
        <f t="shared" si="2"/>
        <v>827.5</v>
      </c>
    </row>
    <row r="40" spans="1:9" ht="20.399999999999999" customHeight="1" x14ac:dyDescent="0.3">
      <c r="A40" s="7" t="s">
        <v>34</v>
      </c>
      <c r="B40" s="9" t="s">
        <v>80</v>
      </c>
      <c r="C40" s="27">
        <f>C41</f>
        <v>14</v>
      </c>
      <c r="D40" s="27">
        <f>D41+D42</f>
        <v>962.7</v>
      </c>
      <c r="E40" s="27">
        <f>E41+E42</f>
        <v>243.05</v>
      </c>
      <c r="F40" s="27">
        <f>F41+F42</f>
        <v>-52</v>
      </c>
      <c r="G40" s="27">
        <f>G42</f>
        <v>0</v>
      </c>
      <c r="H40" s="27">
        <f>H42+H41</f>
        <v>-50.16</v>
      </c>
      <c r="I40" s="26">
        <f t="shared" si="2"/>
        <v>1117.5899999999999</v>
      </c>
    </row>
    <row r="41" spans="1:9" ht="18" customHeight="1" x14ac:dyDescent="0.3">
      <c r="A41" s="8" t="s">
        <v>35</v>
      </c>
      <c r="B41" s="10" t="s">
        <v>81</v>
      </c>
      <c r="C41" s="27">
        <v>14</v>
      </c>
      <c r="D41" s="27"/>
      <c r="E41" s="27"/>
      <c r="F41" s="27"/>
      <c r="G41" s="27"/>
      <c r="H41" s="27">
        <v>-14</v>
      </c>
      <c r="I41" s="26">
        <f t="shared" si="2"/>
        <v>0</v>
      </c>
    </row>
    <row r="42" spans="1:9" ht="21" customHeight="1" x14ac:dyDescent="0.3">
      <c r="A42" s="8" t="s">
        <v>36</v>
      </c>
      <c r="B42" s="10" t="s">
        <v>82</v>
      </c>
      <c r="C42" s="27">
        <v>0</v>
      </c>
      <c r="D42" s="27">
        <v>962.7</v>
      </c>
      <c r="E42" s="27">
        <v>243.05</v>
      </c>
      <c r="F42" s="27">
        <v>-52</v>
      </c>
      <c r="G42" s="27"/>
      <c r="H42" s="27">
        <v>-36.159999999999997</v>
      </c>
      <c r="I42" s="26">
        <f t="shared" si="2"/>
        <v>1117.5899999999999</v>
      </c>
    </row>
    <row r="43" spans="1:9" ht="18" customHeight="1" x14ac:dyDescent="0.3">
      <c r="A43" s="7" t="s">
        <v>37</v>
      </c>
      <c r="B43" s="9" t="s">
        <v>83</v>
      </c>
      <c r="C43" s="27">
        <f>C44+C49+C51+C49</f>
        <v>517402.6</v>
      </c>
      <c r="D43" s="27">
        <f t="shared" ref="D43" si="7">D44+D49+D51+D49</f>
        <v>18797.95</v>
      </c>
      <c r="E43" s="27">
        <f>E44+E49+E51+E49+E53</f>
        <v>6210.1799999999994</v>
      </c>
      <c r="F43" s="27">
        <f>F44+F49+F51+F49+F53</f>
        <v>25243.5</v>
      </c>
      <c r="G43" s="27">
        <f>G44+G49+G51</f>
        <v>23343.8</v>
      </c>
      <c r="H43" s="27">
        <f>H44+H49+H51+H53</f>
        <v>-4076.75</v>
      </c>
      <c r="I43" s="26">
        <f>C43+D43+E43+F43+G43+H43</f>
        <v>586921.28</v>
      </c>
    </row>
    <row r="44" spans="1:9" ht="42" customHeight="1" x14ac:dyDescent="0.3">
      <c r="A44" s="7" t="s">
        <v>38</v>
      </c>
      <c r="B44" s="9" t="s">
        <v>84</v>
      </c>
      <c r="C44" s="27">
        <f>C45+C46+C47+C48</f>
        <v>517334.89999999997</v>
      </c>
      <c r="D44" s="27">
        <f>D45+D46+D47+D48</f>
        <v>18797.95</v>
      </c>
      <c r="E44" s="27">
        <f>E45+E46+E47+E48</f>
        <v>6240.41</v>
      </c>
      <c r="F44" s="27">
        <f>F45+F46+F47+F48</f>
        <v>25243.5</v>
      </c>
      <c r="G44" s="27">
        <f>G45+G46+G47+G48</f>
        <v>23343.8</v>
      </c>
      <c r="H44" s="27">
        <f t="shared" ref="H44" si="8">H45+H46+H47+H48</f>
        <v>-4126.95</v>
      </c>
      <c r="I44" s="26">
        <f>C44+D44+E44+F44+G44+H44</f>
        <v>586833.6100000001</v>
      </c>
    </row>
    <row r="45" spans="1:9" ht="32.4" customHeight="1" x14ac:dyDescent="0.3">
      <c r="A45" s="7" t="s">
        <v>39</v>
      </c>
      <c r="B45" s="9" t="s">
        <v>85</v>
      </c>
      <c r="C45" s="27">
        <v>131078</v>
      </c>
      <c r="D45" s="27"/>
      <c r="E45" s="27"/>
      <c r="F45" s="27"/>
      <c r="G45" s="27">
        <v>1725.5</v>
      </c>
      <c r="H45" s="27">
        <v>0</v>
      </c>
      <c r="I45" s="26">
        <f t="shared" si="2"/>
        <v>132803.5</v>
      </c>
    </row>
    <row r="46" spans="1:9" ht="39" customHeight="1" x14ac:dyDescent="0.3">
      <c r="A46" s="16" t="s">
        <v>40</v>
      </c>
      <c r="B46" s="17" t="s">
        <v>86</v>
      </c>
      <c r="C46" s="27">
        <v>204832.1</v>
      </c>
      <c r="D46" s="27">
        <v>12420.15</v>
      </c>
      <c r="E46" s="27">
        <v>1499.81</v>
      </c>
      <c r="F46" s="27">
        <v>5622.4</v>
      </c>
      <c r="G46" s="27">
        <v>13712.5</v>
      </c>
      <c r="H46" s="27">
        <v>-195.35</v>
      </c>
      <c r="I46" s="26">
        <f t="shared" si="2"/>
        <v>237891.61</v>
      </c>
    </row>
    <row r="47" spans="1:9" ht="30.6" customHeight="1" x14ac:dyDescent="0.3">
      <c r="A47" s="16" t="s">
        <v>41</v>
      </c>
      <c r="B47" s="17" t="s">
        <v>87</v>
      </c>
      <c r="C47" s="27">
        <v>163989.6</v>
      </c>
      <c r="D47" s="27">
        <v>6352</v>
      </c>
      <c r="E47" s="27">
        <v>3005.5</v>
      </c>
      <c r="F47" s="27">
        <v>7967.3</v>
      </c>
      <c r="G47" s="27">
        <v>5102.8</v>
      </c>
      <c r="H47" s="27">
        <v>-2562.8000000000002</v>
      </c>
      <c r="I47" s="26">
        <f t="shared" si="2"/>
        <v>183854.4</v>
      </c>
    </row>
    <row r="48" spans="1:9" ht="21.6" customHeight="1" x14ac:dyDescent="0.3">
      <c r="A48" s="18" t="s">
        <v>42</v>
      </c>
      <c r="B48" s="17" t="s">
        <v>88</v>
      </c>
      <c r="C48" s="27">
        <v>17435.2</v>
      </c>
      <c r="D48" s="27">
        <v>25.8</v>
      </c>
      <c r="E48" s="27">
        <v>1735.1</v>
      </c>
      <c r="F48" s="27">
        <v>11653.8</v>
      </c>
      <c r="G48" s="27">
        <v>2803</v>
      </c>
      <c r="H48" s="27">
        <v>-1368.8</v>
      </c>
      <c r="I48" s="26">
        <f t="shared" si="2"/>
        <v>32284.099999999995</v>
      </c>
    </row>
    <row r="49" spans="1:9" ht="30" customHeight="1" x14ac:dyDescent="0.3">
      <c r="A49" s="19" t="s">
        <v>43</v>
      </c>
      <c r="B49" s="20" t="s">
        <v>89</v>
      </c>
      <c r="C49" s="27">
        <f>C50</f>
        <v>0</v>
      </c>
      <c r="D49" s="27"/>
      <c r="E49" s="27"/>
      <c r="F49" s="27"/>
      <c r="G49" s="27"/>
      <c r="H49" s="27"/>
      <c r="I49" s="26">
        <f t="shared" si="2"/>
        <v>0</v>
      </c>
    </row>
    <row r="50" spans="1:9" ht="28.2" customHeight="1" x14ac:dyDescent="0.3">
      <c r="A50" s="21" t="s">
        <v>44</v>
      </c>
      <c r="B50" s="22" t="s">
        <v>90</v>
      </c>
      <c r="C50" s="27">
        <v>0</v>
      </c>
      <c r="D50" s="27"/>
      <c r="E50" s="27"/>
      <c r="F50" s="27"/>
      <c r="G50" s="27"/>
      <c r="H50" s="27"/>
      <c r="I50" s="26">
        <f t="shared" si="2"/>
        <v>0</v>
      </c>
    </row>
    <row r="51" spans="1:9" ht="21" customHeight="1" x14ac:dyDescent="0.3">
      <c r="A51" s="18" t="s">
        <v>45</v>
      </c>
      <c r="B51" s="17" t="s">
        <v>91</v>
      </c>
      <c r="C51" s="27">
        <f>C52</f>
        <v>67.7</v>
      </c>
      <c r="D51" s="27"/>
      <c r="E51" s="27">
        <f>E52</f>
        <v>56.7</v>
      </c>
      <c r="F51" s="27"/>
      <c r="G51" s="27"/>
      <c r="H51" s="27">
        <f>H52</f>
        <v>50.2</v>
      </c>
      <c r="I51" s="26">
        <f t="shared" si="2"/>
        <v>174.60000000000002</v>
      </c>
    </row>
    <row r="52" spans="1:9" ht="29.4" customHeight="1" x14ac:dyDescent="0.3">
      <c r="A52" s="23" t="s">
        <v>46</v>
      </c>
      <c r="B52" s="22" t="s">
        <v>92</v>
      </c>
      <c r="C52" s="27">
        <v>67.7</v>
      </c>
      <c r="D52" s="27"/>
      <c r="E52" s="27">
        <v>56.7</v>
      </c>
      <c r="F52" s="27"/>
      <c r="G52" s="27"/>
      <c r="H52" s="27">
        <v>50.2</v>
      </c>
      <c r="I52" s="26">
        <f t="shared" si="2"/>
        <v>174.60000000000002</v>
      </c>
    </row>
    <row r="53" spans="1:9" ht="55.8" customHeight="1" x14ac:dyDescent="0.3">
      <c r="A53" s="5" t="s">
        <v>47</v>
      </c>
      <c r="B53" s="20" t="s">
        <v>93</v>
      </c>
      <c r="C53" s="27">
        <f>C54</f>
        <v>0</v>
      </c>
      <c r="D53" s="27"/>
      <c r="E53" s="27">
        <f>E54</f>
        <v>-86.93</v>
      </c>
      <c r="F53" s="27">
        <f>F54</f>
        <v>0</v>
      </c>
      <c r="G53" s="27"/>
      <c r="H53" s="27">
        <f>H54</f>
        <v>0</v>
      </c>
      <c r="I53" s="26">
        <f t="shared" si="2"/>
        <v>-86.93</v>
      </c>
    </row>
    <row r="54" spans="1:9" ht="58.2" customHeight="1" x14ac:dyDescent="0.3">
      <c r="A54" s="6" t="s">
        <v>48</v>
      </c>
      <c r="B54" s="24" t="s">
        <v>94</v>
      </c>
      <c r="C54" s="27">
        <v>0</v>
      </c>
      <c r="D54" s="27"/>
      <c r="E54" s="27">
        <v>-86.93</v>
      </c>
      <c r="F54" s="27"/>
      <c r="G54" s="27"/>
      <c r="H54" s="27"/>
      <c r="I54" s="26">
        <f t="shared" si="2"/>
        <v>-86.93</v>
      </c>
    </row>
  </sheetData>
  <mergeCells count="2">
    <mergeCell ref="A1:I1"/>
    <mergeCell ref="A2:I2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User9</dc:creator>
  <cp:lastModifiedBy>User9</cp:lastModifiedBy>
  <cp:lastPrinted>2023-03-10T05:22:30Z</cp:lastPrinted>
  <dcterms:created xsi:type="dcterms:W3CDTF">2023-03-06T05:04:13Z</dcterms:created>
  <dcterms:modified xsi:type="dcterms:W3CDTF">2025-01-28T07:27:14Z</dcterms:modified>
</cp:coreProperties>
</file>