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85" windowWidth="14940" windowHeight="7560" firstSheet="3" activeTab="3"/>
  </bookViews>
  <sheets>
    <sheet name="01.02.2018" sheetId="1" r:id="rId1"/>
    <sheet name="01.03.2018" sheetId="2" r:id="rId2"/>
    <sheet name="01.04.2018" sheetId="3" r:id="rId3"/>
    <sheet name="01.10.2018" sheetId="9" r:id="rId4"/>
  </sheets>
  <calcPr calcId="144525"/>
</workbook>
</file>

<file path=xl/calcChain.xml><?xml version="1.0" encoding="utf-8"?>
<calcChain xmlns="http://schemas.openxmlformats.org/spreadsheetml/2006/main">
  <c r="G51" i="9"/>
  <c r="G38"/>
  <c r="H61" l="1"/>
  <c r="C61"/>
  <c r="C59" s="1"/>
  <c r="B61"/>
  <c r="H60"/>
  <c r="D60"/>
  <c r="H59"/>
  <c r="B59"/>
  <c r="G58"/>
  <c r="F58"/>
  <c r="C58"/>
  <c r="C56" s="1"/>
  <c r="B58"/>
  <c r="H57"/>
  <c r="D57"/>
  <c r="G56"/>
  <c r="F56"/>
  <c r="B56"/>
  <c r="H55"/>
  <c r="C55"/>
  <c r="C51" s="1"/>
  <c r="B55"/>
  <c r="H54"/>
  <c r="D54"/>
  <c r="D53"/>
  <c r="H52"/>
  <c r="D52"/>
  <c r="F51"/>
  <c r="B51"/>
  <c r="H50"/>
  <c r="C50"/>
  <c r="B50"/>
  <c r="H49"/>
  <c r="D49"/>
  <c r="C48"/>
  <c r="B48"/>
  <c r="D46"/>
  <c r="G45"/>
  <c r="F45"/>
  <c r="D45"/>
  <c r="H44"/>
  <c r="H43"/>
  <c r="D43"/>
  <c r="G42"/>
  <c r="F42"/>
  <c r="H41"/>
  <c r="H39"/>
  <c r="F38"/>
  <c r="D38"/>
  <c r="H37"/>
  <c r="D37"/>
  <c r="H35"/>
  <c r="D35"/>
  <c r="G34"/>
  <c r="F34"/>
  <c r="D34"/>
  <c r="H33"/>
  <c r="D33"/>
  <c r="H32"/>
  <c r="D32"/>
  <c r="H31"/>
  <c r="D31"/>
  <c r="H30"/>
  <c r="G29"/>
  <c r="F29"/>
  <c r="D29"/>
  <c r="H28"/>
  <c r="D28"/>
  <c r="H27"/>
  <c r="D27"/>
  <c r="G26"/>
  <c r="F26"/>
  <c r="D26"/>
  <c r="H25"/>
  <c r="D25"/>
  <c r="D24"/>
  <c r="H23"/>
  <c r="D23"/>
  <c r="D22"/>
  <c r="H21"/>
  <c r="D21"/>
  <c r="H20"/>
  <c r="D20"/>
  <c r="H19"/>
  <c r="D19"/>
  <c r="H18"/>
  <c r="D18"/>
  <c r="H17"/>
  <c r="C17"/>
  <c r="B17"/>
  <c r="F16"/>
  <c r="D16"/>
  <c r="H15"/>
  <c r="D15"/>
  <c r="H14"/>
  <c r="D14"/>
  <c r="H13"/>
  <c r="D13"/>
  <c r="D12"/>
  <c r="H11"/>
  <c r="D11"/>
  <c r="H10"/>
  <c r="D10"/>
  <c r="H9"/>
  <c r="D9"/>
  <c r="H8"/>
  <c r="D8"/>
  <c r="H7"/>
  <c r="C7"/>
  <c r="B7"/>
  <c r="G6"/>
  <c r="H16" l="1"/>
  <c r="F6"/>
  <c r="F62" s="1"/>
  <c r="D7"/>
  <c r="B30"/>
  <c r="B6" s="1"/>
  <c r="H26"/>
  <c r="H29"/>
  <c r="H34"/>
  <c r="H42"/>
  <c r="D48"/>
  <c r="D50"/>
  <c r="H56"/>
  <c r="C30"/>
  <c r="C6" s="1"/>
  <c r="H58"/>
  <c r="H51"/>
  <c r="D56"/>
  <c r="D58"/>
  <c r="H45"/>
  <c r="D51"/>
  <c r="D55"/>
  <c r="D59"/>
  <c r="H38"/>
  <c r="H6"/>
  <c r="D17"/>
  <c r="D30" l="1"/>
  <c r="G62"/>
  <c r="H62" s="1"/>
  <c r="D6"/>
  <c r="G26" i="3" l="1"/>
  <c r="C61" i="2"/>
  <c r="C59" s="1"/>
  <c r="C58"/>
  <c r="C56" s="1"/>
  <c r="C55"/>
  <c r="C51"/>
  <c r="C50"/>
  <c r="C48" s="1"/>
  <c r="G58"/>
  <c r="G56"/>
  <c r="G51"/>
  <c r="G45"/>
  <c r="G42"/>
  <c r="G29"/>
  <c r="G26"/>
  <c r="G16"/>
  <c r="G6" s="1"/>
  <c r="H61" i="3"/>
  <c r="C61"/>
  <c r="C59" s="1"/>
  <c r="B61"/>
  <c r="H60"/>
  <c r="D60"/>
  <c r="H59"/>
  <c r="B59"/>
  <c r="G58"/>
  <c r="F58"/>
  <c r="C58"/>
  <c r="C56" s="1"/>
  <c r="B58"/>
  <c r="B56" s="1"/>
  <c r="H57"/>
  <c r="D57"/>
  <c r="G56"/>
  <c r="F56"/>
  <c r="H56" s="1"/>
  <c r="H55"/>
  <c r="C55"/>
  <c r="C51" s="1"/>
  <c r="B55"/>
  <c r="H54"/>
  <c r="D54"/>
  <c r="D53"/>
  <c r="H52"/>
  <c r="D52"/>
  <c r="G51"/>
  <c r="F51"/>
  <c r="H50"/>
  <c r="C50"/>
  <c r="B50"/>
  <c r="B48"/>
  <c r="H49"/>
  <c r="D49"/>
  <c r="D46"/>
  <c r="F45"/>
  <c r="H45" s="1"/>
  <c r="D45"/>
  <c r="H44"/>
  <c r="H43"/>
  <c r="D43"/>
  <c r="G42"/>
  <c r="F42"/>
  <c r="H41"/>
  <c r="H39"/>
  <c r="F38"/>
  <c r="H38" s="1"/>
  <c r="D38"/>
  <c r="H37"/>
  <c r="D37"/>
  <c r="H35"/>
  <c r="D35"/>
  <c r="H34"/>
  <c r="D34"/>
  <c r="H33"/>
  <c r="D33"/>
  <c r="H32"/>
  <c r="D32"/>
  <c r="H31"/>
  <c r="D31"/>
  <c r="H30"/>
  <c r="G29"/>
  <c r="F29"/>
  <c r="D29"/>
  <c r="H28"/>
  <c r="D28"/>
  <c r="H27"/>
  <c r="D27"/>
  <c r="F26"/>
  <c r="D26"/>
  <c r="H25"/>
  <c r="D25"/>
  <c r="D24"/>
  <c r="H23"/>
  <c r="D23"/>
  <c r="D22"/>
  <c r="H21"/>
  <c r="D21"/>
  <c r="H20"/>
  <c r="D20"/>
  <c r="H19"/>
  <c r="D19"/>
  <c r="H18"/>
  <c r="D18"/>
  <c r="H17"/>
  <c r="C17"/>
  <c r="B17"/>
  <c r="F16"/>
  <c r="H16" s="1"/>
  <c r="D16"/>
  <c r="H15"/>
  <c r="D15"/>
  <c r="H14"/>
  <c r="D14"/>
  <c r="H13"/>
  <c r="D13"/>
  <c r="D12"/>
  <c r="H11"/>
  <c r="D11"/>
  <c r="H10"/>
  <c r="D10"/>
  <c r="H9"/>
  <c r="D9"/>
  <c r="H8"/>
  <c r="D8"/>
  <c r="H7"/>
  <c r="C7"/>
  <c r="B7"/>
  <c r="B30" s="1"/>
  <c r="G6"/>
  <c r="H29"/>
  <c r="H42"/>
  <c r="D50"/>
  <c r="C48"/>
  <c r="D48" s="1"/>
  <c r="C30"/>
  <c r="C6" s="1"/>
  <c r="D17"/>
  <c r="H25" i="1"/>
  <c r="F51" i="2"/>
  <c r="H61"/>
  <c r="B61"/>
  <c r="B59" s="1"/>
  <c r="H60"/>
  <c r="D60"/>
  <c r="H59"/>
  <c r="F58"/>
  <c r="B58"/>
  <c r="B56" s="1"/>
  <c r="H57"/>
  <c r="D57"/>
  <c r="F56"/>
  <c r="H55"/>
  <c r="B55"/>
  <c r="H54"/>
  <c r="D54"/>
  <c r="D53"/>
  <c r="H52"/>
  <c r="D52"/>
  <c r="H51"/>
  <c r="H50"/>
  <c r="B50"/>
  <c r="B48" s="1"/>
  <c r="H49"/>
  <c r="D49"/>
  <c r="D46"/>
  <c r="F45"/>
  <c r="D45"/>
  <c r="H44"/>
  <c r="H43"/>
  <c r="D43"/>
  <c r="F42"/>
  <c r="H41"/>
  <c r="H39"/>
  <c r="F38"/>
  <c r="H38"/>
  <c r="D38"/>
  <c r="H37"/>
  <c r="D37"/>
  <c r="H35"/>
  <c r="D35"/>
  <c r="H34"/>
  <c r="D34"/>
  <c r="H33"/>
  <c r="D33"/>
  <c r="H32"/>
  <c r="D32"/>
  <c r="H31"/>
  <c r="D31"/>
  <c r="H30"/>
  <c r="F29"/>
  <c r="D29"/>
  <c r="H28"/>
  <c r="D28"/>
  <c r="H27"/>
  <c r="D27"/>
  <c r="F26"/>
  <c r="H26" s="1"/>
  <c r="D26"/>
  <c r="H25"/>
  <c r="D25"/>
  <c r="D24"/>
  <c r="H23"/>
  <c r="D23"/>
  <c r="D22"/>
  <c r="H21"/>
  <c r="D21"/>
  <c r="H20"/>
  <c r="D20"/>
  <c r="H19"/>
  <c r="D19"/>
  <c r="H18"/>
  <c r="D18"/>
  <c r="H17"/>
  <c r="C17"/>
  <c r="B17"/>
  <c r="F16"/>
  <c r="H16" s="1"/>
  <c r="D16"/>
  <c r="H15"/>
  <c r="D15"/>
  <c r="H14"/>
  <c r="D14"/>
  <c r="H13"/>
  <c r="D13"/>
  <c r="D12"/>
  <c r="H11"/>
  <c r="D11"/>
  <c r="H10"/>
  <c r="D10"/>
  <c r="H9"/>
  <c r="D9"/>
  <c r="H8"/>
  <c r="D8"/>
  <c r="H7"/>
  <c r="C7"/>
  <c r="B7"/>
  <c r="F6"/>
  <c r="D7"/>
  <c r="B30"/>
  <c r="B6" s="1"/>
  <c r="C30"/>
  <c r="H42"/>
  <c r="H45"/>
  <c r="D50"/>
  <c r="H58"/>
  <c r="C6"/>
  <c r="G51" i="1"/>
  <c r="D30" i="2"/>
  <c r="H61" i="1"/>
  <c r="C61"/>
  <c r="C59" s="1"/>
  <c r="B61"/>
  <c r="H60"/>
  <c r="D60"/>
  <c r="H59"/>
  <c r="B59"/>
  <c r="G58"/>
  <c r="F58"/>
  <c r="C58"/>
  <c r="C56" s="1"/>
  <c r="B58"/>
  <c r="B56"/>
  <c r="H57"/>
  <c r="D57"/>
  <c r="G56"/>
  <c r="F56"/>
  <c r="H55"/>
  <c r="C55"/>
  <c r="C51" s="1"/>
  <c r="B55"/>
  <c r="D55" s="1"/>
  <c r="H54"/>
  <c r="D54"/>
  <c r="D53"/>
  <c r="H52"/>
  <c r="D52"/>
  <c r="F51"/>
  <c r="H50"/>
  <c r="C50"/>
  <c r="C48" s="1"/>
  <c r="B50"/>
  <c r="B48" s="1"/>
  <c r="H49"/>
  <c r="D49"/>
  <c r="D46"/>
  <c r="F45"/>
  <c r="H45" s="1"/>
  <c r="D45"/>
  <c r="H44"/>
  <c r="H43"/>
  <c r="D43"/>
  <c r="G42"/>
  <c r="F42"/>
  <c r="H42" s="1"/>
  <c r="H41"/>
  <c r="H39"/>
  <c r="H38"/>
  <c r="D38"/>
  <c r="H37"/>
  <c r="D37"/>
  <c r="H35"/>
  <c r="D35"/>
  <c r="H34"/>
  <c r="D34"/>
  <c r="H33"/>
  <c r="D33"/>
  <c r="H32"/>
  <c r="D32"/>
  <c r="H31"/>
  <c r="D31"/>
  <c r="H30"/>
  <c r="G29"/>
  <c r="F29"/>
  <c r="D29"/>
  <c r="H28"/>
  <c r="D28"/>
  <c r="H27"/>
  <c r="D27"/>
  <c r="G26"/>
  <c r="F26"/>
  <c r="D26"/>
  <c r="D25"/>
  <c r="D24"/>
  <c r="H23"/>
  <c r="D23"/>
  <c r="D22"/>
  <c r="H21"/>
  <c r="D21"/>
  <c r="H20"/>
  <c r="D20"/>
  <c r="H19"/>
  <c r="D19"/>
  <c r="H18"/>
  <c r="D18"/>
  <c r="H17"/>
  <c r="C17"/>
  <c r="B17"/>
  <c r="G6"/>
  <c r="D16"/>
  <c r="H15"/>
  <c r="D15"/>
  <c r="H14"/>
  <c r="D14"/>
  <c r="H13"/>
  <c r="D13"/>
  <c r="D12"/>
  <c r="H11"/>
  <c r="D11"/>
  <c r="H10"/>
  <c r="D10"/>
  <c r="H9"/>
  <c r="D9"/>
  <c r="H8"/>
  <c r="D8"/>
  <c r="H7"/>
  <c r="C7"/>
  <c r="B7"/>
  <c r="F6"/>
  <c r="B30"/>
  <c r="B6" s="1"/>
  <c r="F62" s="1"/>
  <c r="D58"/>
  <c r="H56"/>
  <c r="D50"/>
  <c r="H51"/>
  <c r="H29"/>
  <c r="H16"/>
  <c r="D17"/>
  <c r="H6" l="1"/>
  <c r="H58"/>
  <c r="H51" i="3"/>
  <c r="H6" i="2"/>
  <c r="H26" i="3"/>
  <c r="D58" i="2"/>
  <c r="D55"/>
  <c r="D58" i="3"/>
  <c r="D56"/>
  <c r="D59" i="2"/>
  <c r="H26" i="1"/>
  <c r="F62" i="2"/>
  <c r="D55" i="3"/>
  <c r="D7" i="1"/>
  <c r="C30"/>
  <c r="D48"/>
  <c r="D56"/>
  <c r="D59"/>
  <c r="D17" i="2"/>
  <c r="D7" i="3"/>
  <c r="H58"/>
  <c r="D59"/>
  <c r="H29" i="2"/>
  <c r="H56"/>
  <c r="D56"/>
  <c r="D30" i="3"/>
  <c r="B6"/>
  <c r="D6"/>
  <c r="G62"/>
  <c r="D48" i="2"/>
  <c r="C6" i="1"/>
  <c r="D30"/>
  <c r="D6" i="2"/>
  <c r="B51" i="3"/>
  <c r="D51" s="1"/>
  <c r="G62" i="2"/>
  <c r="H62" s="1"/>
  <c r="B51"/>
  <c r="D51" s="1"/>
  <c r="F6" i="3"/>
  <c r="H6" s="1"/>
  <c r="B51" i="1"/>
  <c r="D51" s="1"/>
  <c r="D6" l="1"/>
  <c r="G62"/>
  <c r="H62" s="1"/>
  <c r="F62" i="3"/>
  <c r="H62" s="1"/>
</calcChain>
</file>

<file path=xl/sharedStrings.xml><?xml version="1.0" encoding="utf-8"?>
<sst xmlns="http://schemas.openxmlformats.org/spreadsheetml/2006/main" count="508" uniqueCount="96">
  <si>
    <t>Сведения</t>
  </si>
  <si>
    <t xml:space="preserve">об исполнении  бюджета Белохолуницкого </t>
  </si>
  <si>
    <t>Доходы</t>
  </si>
  <si>
    <t xml:space="preserve">Фактическое поступление </t>
  </si>
  <si>
    <t>% выполнения</t>
  </si>
  <si>
    <t>Расходы</t>
  </si>
  <si>
    <t>Фактическое 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</si>
  <si>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</si>
  <si>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</si>
  <si>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</si>
  <si>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</si>
  <si>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</si>
  <si>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</si>
  <si>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Зарплата с начислениями</t>
  </si>
  <si>
    <t>Акцизы</t>
  </si>
  <si>
    <t>Коммунальные услуги всего</t>
  </si>
  <si>
    <t>Ед. налог на вменен. Доход</t>
  </si>
  <si>
    <t>в т.ч. теплоэнергия</t>
  </si>
  <si>
    <t>Ед. с/х налог</t>
  </si>
  <si>
    <t xml:space="preserve">       электроэнергия</t>
  </si>
  <si>
    <t>Налог на имущество организаций</t>
  </si>
  <si>
    <t>Топливо, дрова</t>
  </si>
  <si>
    <t xml:space="preserve">УСНО </t>
  </si>
  <si>
    <t>Увеличение стоимости основных средств</t>
  </si>
  <si>
    <t xml:space="preserve">Патент </t>
  </si>
  <si>
    <t>Национальная оборона</t>
  </si>
  <si>
    <t>Госпошлина</t>
  </si>
  <si>
    <t>Нацбезопасность и правоохранительная деятельность</t>
  </si>
  <si>
    <t>Задолженность и перерасч.</t>
  </si>
  <si>
    <t>Национальная экономика</t>
  </si>
  <si>
    <t>Неналоговые доходы</t>
  </si>
  <si>
    <t>Сельское хозяйство</t>
  </si>
  <si>
    <t>% по бюдж. кредитам</t>
  </si>
  <si>
    <t>Водное хозяйство</t>
  </si>
  <si>
    <t>Дивиденды по акциям</t>
  </si>
  <si>
    <t>Автомобильный транспорт</t>
  </si>
  <si>
    <t>Доходы от аренды земли</t>
  </si>
  <si>
    <t>Дорожное хозяйство</t>
  </si>
  <si>
    <t>Доходы от аренды имущества</t>
  </si>
  <si>
    <t>Другие вопросы в области национальной экономики</t>
  </si>
  <si>
    <t>Дох. от прибыли унит.предпр</t>
  </si>
  <si>
    <t>Прочие поступления от имущества</t>
  </si>
  <si>
    <t>Жилищно-коммунальное хозяйство</t>
  </si>
  <si>
    <t>Плата за негативн. воздейств.</t>
  </si>
  <si>
    <t>Охрана окружающей среды</t>
  </si>
  <si>
    <t>Доходы от реализации</t>
  </si>
  <si>
    <t>Образование</t>
  </si>
  <si>
    <t>Штрафы</t>
  </si>
  <si>
    <t>Невыясненные</t>
  </si>
  <si>
    <t>по казенным учреждениям</t>
  </si>
  <si>
    <t>Прочие неналог. доходы</t>
  </si>
  <si>
    <t>по бюджетным учреждениям</t>
  </si>
  <si>
    <t>Доходы от оказания платных услуг</t>
  </si>
  <si>
    <t>Коммунальные услуги</t>
  </si>
  <si>
    <t>Доходы собственные всего</t>
  </si>
  <si>
    <t>Безвозмездные перечисления всего</t>
  </si>
  <si>
    <t>в.т.ч.: дотация  на выравнивание</t>
  </si>
  <si>
    <t xml:space="preserve">          электроэнергия</t>
  </si>
  <si>
    <t>дотация на сбалансированность</t>
  </si>
  <si>
    <t>субсидия на выравнивание</t>
  </si>
  <si>
    <t xml:space="preserve">субвенции </t>
  </si>
  <si>
    <t>Доходы от возврата субсидий, субвенций из бюджетов поселений</t>
  </si>
  <si>
    <t xml:space="preserve"> Молодежная политика</t>
  </si>
  <si>
    <t>Возврат субсидий, субвенций прошлых лет из бюджетов муниц районов</t>
  </si>
  <si>
    <t>Справочно ВСЕГО</t>
  </si>
  <si>
    <t>Культура</t>
  </si>
  <si>
    <t>на 01.01.18</t>
  </si>
  <si>
    <t xml:space="preserve">откл. </t>
  </si>
  <si>
    <t>Заработная плата с начислениями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</si>
  <si>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</si>
  <si>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</si>
  <si>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</si>
  <si>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</si>
  <si>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-</t>
  </si>
  <si>
    <t>Топливо, дрова по бюджетным учреждениям</t>
  </si>
  <si>
    <t>Социальная политика</t>
  </si>
  <si>
    <t>Физическая культура и спорт</t>
  </si>
  <si>
    <t xml:space="preserve">Топливо, дрова </t>
  </si>
  <si>
    <t>Обслуживание муниципального  долга</t>
  </si>
  <si>
    <t>Межбюджетные трансферты</t>
  </si>
  <si>
    <t>Дефицит(-) (профицит+)</t>
  </si>
  <si>
    <t xml:space="preserve">Начальник управления финансов </t>
  </si>
  <si>
    <t>Т.Л.Еремина</t>
  </si>
  <si>
    <t>Исполнители</t>
  </si>
  <si>
    <t>Еремина Е.Н., Порубова Л.В., Аккузина О.С.</t>
  </si>
  <si>
    <t>муниципального района на 01.02.2018 года</t>
  </si>
  <si>
    <t>на 01.02.18</t>
  </si>
  <si>
    <t>Уточненный годовой план на 2018 год</t>
  </si>
  <si>
    <t>муниципального района на 01.03.2018 года</t>
  </si>
  <si>
    <t>на 01.03.18</t>
  </si>
  <si>
    <t>муниципального района на 01.04.2018 года</t>
  </si>
  <si>
    <t>на 01.04.18</t>
  </si>
  <si>
    <t xml:space="preserve">        электроэнергия</t>
  </si>
  <si>
    <t>Еремина Е.Н., Порубова Л.В.,Сухова Н.Н.</t>
  </si>
  <si>
    <t>муниципального района на 01.10.2018 года</t>
  </si>
  <si>
    <t>на 01.10.18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</si>
</sst>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i/>
      <sz val="9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justify" vertical="top"/>
    </xf>
    <xf numFmtId="165" fontId="6" fillId="0" borderId="2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right" vertical="top"/>
    </xf>
    <xf numFmtId="165" fontId="4" fillId="2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5" fontId="7" fillId="0" borderId="2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justify" vertical="top"/>
    </xf>
    <xf numFmtId="166" fontId="2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left" vertical="top"/>
    </xf>
    <xf numFmtId="164" fontId="6" fillId="3" borderId="2" xfId="0" applyNumberFormat="1" applyFont="1" applyFill="1" applyBorder="1" applyAlignment="1">
      <alignment horizontal="justify" vertical="top"/>
    </xf>
    <xf numFmtId="165" fontId="6" fillId="0" borderId="3" xfId="0" applyNumberFormat="1" applyFont="1" applyBorder="1" applyAlignment="1">
      <alignment horizontal="right" vertical="top"/>
    </xf>
    <xf numFmtId="165" fontId="9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Fill="1" applyBorder="1" applyAlignment="1">
      <alignment horizontal="right" vertical="top"/>
    </xf>
    <xf numFmtId="165" fontId="10" fillId="0" borderId="2" xfId="0" applyNumberFormat="1" applyFont="1" applyBorder="1" applyAlignment="1">
      <alignment horizontal="right" vertical="top"/>
    </xf>
    <xf numFmtId="165" fontId="2" fillId="4" borderId="2" xfId="0" applyNumberFormat="1" applyFont="1" applyFill="1" applyBorder="1" applyAlignment="1">
      <alignment vertical="top"/>
    </xf>
    <xf numFmtId="165" fontId="6" fillId="0" borderId="2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164" fontId="5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right"/>
    </xf>
    <xf numFmtId="0" fontId="0" fillId="0" borderId="0" xfId="0" applyFont="1" applyAlignment="1"/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justify" vertical="top"/>
    </xf>
    <xf numFmtId="165" fontId="6" fillId="4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opLeftCell="A40" workbookViewId="0">
      <selection activeCell="B46" sqref="B46"/>
    </sheetView>
  </sheetViews>
  <sheetFormatPr defaultRowHeight="15"/>
  <cols>
    <col min="1" max="1" width="15.5703125" customWidth="1"/>
    <col min="2" max="2" width="9" customWidth="1"/>
    <col min="3" max="3" width="7.5703125" customWidth="1"/>
    <col min="4" max="4" width="4.5703125" customWidth="1"/>
    <col min="5" max="5" width="20.5703125" customWidth="1"/>
    <col min="6" max="6" width="8.42578125" customWidth="1"/>
    <col min="8" max="8" width="5.5703125" customWidth="1"/>
  </cols>
  <sheetData>
    <row r="1" spans="1:8">
      <c r="A1" s="42" t="s">
        <v>0</v>
      </c>
      <c r="B1" s="42"/>
      <c r="C1" s="42"/>
      <c r="D1" s="42"/>
      <c r="E1" s="42"/>
      <c r="F1" s="42"/>
      <c r="G1" s="42"/>
      <c r="H1" s="42"/>
    </row>
    <row r="2" spans="1:8">
      <c r="A2" s="43" t="s">
        <v>1</v>
      </c>
      <c r="B2" s="43"/>
      <c r="C2" s="43"/>
      <c r="D2" s="43"/>
      <c r="E2" s="43"/>
      <c r="F2" s="43"/>
      <c r="G2" s="43"/>
      <c r="H2" s="43"/>
    </row>
    <row r="3" spans="1:8">
      <c r="A3" s="43" t="s">
        <v>85</v>
      </c>
      <c r="B3" s="43"/>
      <c r="C3" s="43"/>
      <c r="D3" s="43"/>
      <c r="E3" s="43"/>
      <c r="F3" s="43"/>
      <c r="G3" s="43"/>
      <c r="H3" s="43"/>
    </row>
    <row r="4" spans="1:8">
      <c r="A4" s="1"/>
      <c r="B4" s="1"/>
      <c r="C4" s="1"/>
      <c r="D4" s="1"/>
      <c r="E4" s="1"/>
      <c r="F4" s="1"/>
      <c r="G4" s="1"/>
      <c r="H4" s="1"/>
    </row>
    <row r="5" spans="1:8" ht="56.25">
      <c r="A5" s="2" t="s">
        <v>2</v>
      </c>
      <c r="B5" s="2" t="s">
        <v>87</v>
      </c>
      <c r="C5" s="2" t="s">
        <v>3</v>
      </c>
      <c r="D5" s="2" t="s">
        <v>4</v>
      </c>
      <c r="E5" s="2" t="s">
        <v>5</v>
      </c>
      <c r="F5" s="2" t="s">
        <v>87</v>
      </c>
      <c r="G5" s="2" t="s">
        <v>6</v>
      </c>
      <c r="H5" s="2" t="s">
        <v>7</v>
      </c>
    </row>
    <row r="6" spans="1:8">
      <c r="A6" s="3" t="s">
        <v>8</v>
      </c>
      <c r="B6" s="4">
        <f>B30+B31</f>
        <v>385401.1</v>
      </c>
      <c r="C6" s="4">
        <f>C30+C31</f>
        <v>31825.7</v>
      </c>
      <c r="D6" s="5">
        <f>C6/B6*100</f>
        <v>8.2578124452680601</v>
      </c>
      <c r="E6" s="3" t="s">
        <v>9</v>
      </c>
      <c r="F6" s="4">
        <f>F7+F14+F15+F16+F23+F24+F25+F41+F54+F55+F60+F61</f>
        <v>393435.69999999995</v>
      </c>
      <c r="G6" s="4">
        <f>G7+G14+G15+G16+G23+G24+G25+G41+G54+G55+G60+G61</f>
        <v>35791.499999999993</v>
      </c>
      <c r="H6" s="6">
        <f>G6/F6*100</f>
        <v>9.0971663222224102</v>
      </c>
    </row>
    <row r="7" spans="1:8" ht="21">
      <c r="A7" s="7" t="s">
        <v>10</v>
      </c>
      <c r="B7" s="8">
        <f>B8+B9+B10+B11+B12+B13+B14+B15+B16</f>
        <v>60972.799999999996</v>
      </c>
      <c r="C7" s="8">
        <f>C8+C9+C10+C11+C12+C13+C14+C15+C16</f>
        <v>4729.6000000000004</v>
      </c>
      <c r="D7" s="5">
        <f t="shared" ref="D7:D38" si="0">C7/B7*100</f>
        <v>7.7569014380182653</v>
      </c>
      <c r="E7" s="7" t="s">
        <v>11</v>
      </c>
      <c r="F7" s="9">
        <v>29935.1</v>
      </c>
      <c r="G7" s="10">
        <v>2398.8000000000002</v>
      </c>
      <c r="H7" s="5">
        <f t="shared" ref="H7:H62" si="1">G7/F7*100</f>
        <v>8.0133355158325852</v>
      </c>
    </row>
    <row r="8" spans="1:8" ht="22.5">
      <c r="A8" s="11" t="s">
        <v>12</v>
      </c>
      <c r="B8" s="12">
        <v>23035.1</v>
      </c>
      <c r="C8" s="13">
        <v>1854.1</v>
      </c>
      <c r="D8" s="5">
        <f t="shared" si="0"/>
        <v>8.0490208421061773</v>
      </c>
      <c r="E8" s="11" t="s">
        <v>13</v>
      </c>
      <c r="F8" s="13">
        <v>25800.400000000001</v>
      </c>
      <c r="G8" s="13">
        <v>2111.9</v>
      </c>
      <c r="H8" s="14">
        <f t="shared" si="1"/>
        <v>8.1855320072557003</v>
      </c>
    </row>
    <row r="9" spans="1:8" ht="22.5">
      <c r="A9" s="11" t="s">
        <v>14</v>
      </c>
      <c r="B9" s="12">
        <v>3084.3</v>
      </c>
      <c r="C9" s="13">
        <v>251.3</v>
      </c>
      <c r="D9" s="5">
        <f t="shared" si="0"/>
        <v>8.1477158512466357</v>
      </c>
      <c r="E9" s="11" t="s">
        <v>15</v>
      </c>
      <c r="F9" s="13">
        <v>1642.4</v>
      </c>
      <c r="G9" s="13">
        <v>75.8</v>
      </c>
      <c r="H9" s="14">
        <f t="shared" si="1"/>
        <v>4.615197272284461</v>
      </c>
    </row>
    <row r="10" spans="1:8" ht="22.5">
      <c r="A10" s="11" t="s">
        <v>16</v>
      </c>
      <c r="B10" s="12">
        <v>5442</v>
      </c>
      <c r="C10" s="13">
        <v>1406.9</v>
      </c>
      <c r="D10" s="5">
        <f t="shared" si="0"/>
        <v>25.85262771040059</v>
      </c>
      <c r="E10" s="11" t="s">
        <v>17</v>
      </c>
      <c r="F10" s="15">
        <v>814</v>
      </c>
      <c r="G10" s="13">
        <v>62.9</v>
      </c>
      <c r="H10" s="14">
        <f t="shared" si="1"/>
        <v>7.7272727272727266</v>
      </c>
    </row>
    <row r="11" spans="1:8">
      <c r="A11" s="11" t="s">
        <v>18</v>
      </c>
      <c r="B11" s="12">
        <v>289.5</v>
      </c>
      <c r="C11" s="13">
        <v>0.5</v>
      </c>
      <c r="D11" s="5">
        <f t="shared" si="0"/>
        <v>0.17271157167530224</v>
      </c>
      <c r="E11" s="11" t="s">
        <v>19</v>
      </c>
      <c r="F11" s="15">
        <v>648</v>
      </c>
      <c r="G11" s="13">
        <v>0</v>
      </c>
      <c r="H11" s="14">
        <f t="shared" si="1"/>
        <v>0</v>
      </c>
    </row>
    <row r="12" spans="1:8" ht="33.75">
      <c r="A12" s="11" t="s">
        <v>20</v>
      </c>
      <c r="B12" s="12">
        <v>2371.8000000000002</v>
      </c>
      <c r="C12" s="13">
        <v>44.3</v>
      </c>
      <c r="D12" s="5">
        <f t="shared" si="0"/>
        <v>1.8677797453410909</v>
      </c>
      <c r="E12" s="11" t="s">
        <v>21</v>
      </c>
      <c r="F12" s="13">
        <v>0</v>
      </c>
      <c r="G12" s="13">
        <v>0</v>
      </c>
      <c r="H12" s="14">
        <v>0</v>
      </c>
    </row>
    <row r="13" spans="1:8" ht="22.5">
      <c r="A13" s="11" t="s">
        <v>22</v>
      </c>
      <c r="B13" s="12">
        <v>24268</v>
      </c>
      <c r="C13" s="13">
        <v>1025.5999999999999</v>
      </c>
      <c r="D13" s="5">
        <f t="shared" si="0"/>
        <v>4.2261414208010546</v>
      </c>
      <c r="E13" s="11" t="s">
        <v>23</v>
      </c>
      <c r="F13" s="13">
        <v>80.099999999999994</v>
      </c>
      <c r="G13" s="13">
        <v>0</v>
      </c>
      <c r="H13" s="14">
        <f t="shared" si="1"/>
        <v>0</v>
      </c>
    </row>
    <row r="14" spans="1:8" ht="21">
      <c r="A14" s="11" t="s">
        <v>24</v>
      </c>
      <c r="B14" s="12">
        <v>982.1</v>
      </c>
      <c r="C14" s="13">
        <v>42.5</v>
      </c>
      <c r="D14" s="5">
        <f t="shared" si="0"/>
        <v>4.3274615619590673</v>
      </c>
      <c r="E14" s="7" t="s">
        <v>25</v>
      </c>
      <c r="F14" s="9">
        <v>866</v>
      </c>
      <c r="G14" s="16">
        <v>167.6</v>
      </c>
      <c r="H14" s="5">
        <f t="shared" si="1"/>
        <v>19.353348729792145</v>
      </c>
    </row>
    <row r="15" spans="1:8" ht="31.5">
      <c r="A15" s="11" t="s">
        <v>26</v>
      </c>
      <c r="B15" s="12">
        <v>1500</v>
      </c>
      <c r="C15" s="13">
        <v>104.4</v>
      </c>
      <c r="D15" s="5">
        <f t="shared" si="0"/>
        <v>6.9600000000000009</v>
      </c>
      <c r="E15" s="7" t="s">
        <v>27</v>
      </c>
      <c r="F15" s="9">
        <v>1198.5</v>
      </c>
      <c r="G15" s="16">
        <v>89.9</v>
      </c>
      <c r="H15" s="5">
        <f t="shared" si="1"/>
        <v>7.5010429703796415</v>
      </c>
    </row>
    <row r="16" spans="1:8" ht="22.5">
      <c r="A16" s="11" t="s">
        <v>28</v>
      </c>
      <c r="B16" s="12">
        <v>0</v>
      </c>
      <c r="C16" s="13">
        <v>0</v>
      </c>
      <c r="D16" s="5" t="e">
        <f t="shared" si="0"/>
        <v>#DIV/0!</v>
      </c>
      <c r="E16" s="7" t="s">
        <v>29</v>
      </c>
      <c r="F16" s="16">
        <v>28949.1</v>
      </c>
      <c r="G16" s="16">
        <v>100</v>
      </c>
      <c r="H16" s="5">
        <f t="shared" si="1"/>
        <v>0.34543388222777222</v>
      </c>
    </row>
    <row r="17" spans="1:8" ht="21">
      <c r="A17" s="7" t="s">
        <v>30</v>
      </c>
      <c r="B17" s="8">
        <f>B19+B20+B21+B22+B23+B24+B25+B26+B28+B27+B29+B18</f>
        <v>22778.100000000002</v>
      </c>
      <c r="C17" s="8">
        <f>C19+C20+C21+C22+C23+C24+C25+C26+C27+C28+C29+C18</f>
        <v>786.19999999999993</v>
      </c>
      <c r="D17" s="5">
        <f t="shared" si="0"/>
        <v>3.4515609291380747</v>
      </c>
      <c r="E17" s="11" t="s">
        <v>31</v>
      </c>
      <c r="F17" s="13">
        <v>5186.8999999999996</v>
      </c>
      <c r="G17" s="13">
        <v>0</v>
      </c>
      <c r="H17" s="14">
        <f t="shared" si="1"/>
        <v>0</v>
      </c>
    </row>
    <row r="18" spans="1:8" ht="22.5">
      <c r="A18" s="11" t="s">
        <v>32</v>
      </c>
      <c r="B18" s="12">
        <v>6</v>
      </c>
      <c r="C18" s="12">
        <v>1.4</v>
      </c>
      <c r="D18" s="5">
        <f t="shared" si="0"/>
        <v>23.333333333333332</v>
      </c>
      <c r="E18" s="11" t="s">
        <v>33</v>
      </c>
      <c r="F18" s="13">
        <v>0</v>
      </c>
      <c r="G18" s="13">
        <v>0</v>
      </c>
      <c r="H18" s="14" t="e">
        <f t="shared" si="1"/>
        <v>#DIV/0!</v>
      </c>
    </row>
    <row r="19" spans="1:8" ht="22.5">
      <c r="A19" s="11" t="s">
        <v>34</v>
      </c>
      <c r="B19" s="12">
        <v>0</v>
      </c>
      <c r="C19" s="13">
        <v>0</v>
      </c>
      <c r="D19" s="5" t="e">
        <f t="shared" si="0"/>
        <v>#DIV/0!</v>
      </c>
      <c r="E19" s="11" t="s">
        <v>35</v>
      </c>
      <c r="F19" s="13">
        <v>945.9</v>
      </c>
      <c r="G19" s="13">
        <v>0</v>
      </c>
      <c r="H19" s="14">
        <f>G19/F19*100</f>
        <v>0</v>
      </c>
    </row>
    <row r="20" spans="1:8" ht="22.5">
      <c r="A20" s="11" t="s">
        <v>36</v>
      </c>
      <c r="B20" s="12">
        <v>2501.3000000000002</v>
      </c>
      <c r="C20" s="13">
        <v>46.3</v>
      </c>
      <c r="D20" s="5">
        <f t="shared" si="0"/>
        <v>1.8510374605205291</v>
      </c>
      <c r="E20" s="11" t="s">
        <v>37</v>
      </c>
      <c r="F20" s="13">
        <v>22808.3</v>
      </c>
      <c r="G20" s="13">
        <v>100</v>
      </c>
      <c r="H20" s="14">
        <f>G20/F20*100</f>
        <v>0.43843688481824594</v>
      </c>
    </row>
    <row r="21" spans="1:8" ht="33.75">
      <c r="A21" s="11" t="s">
        <v>38</v>
      </c>
      <c r="B21" s="12">
        <v>1360</v>
      </c>
      <c r="C21" s="13">
        <v>37.5</v>
      </c>
      <c r="D21" s="5">
        <f t="shared" si="0"/>
        <v>2.7573529411764706</v>
      </c>
      <c r="E21" s="11" t="s">
        <v>39</v>
      </c>
      <c r="F21" s="13">
        <v>8</v>
      </c>
      <c r="G21" s="13">
        <v>0</v>
      </c>
      <c r="H21" s="14">
        <f>G21/F21*100</f>
        <v>0</v>
      </c>
    </row>
    <row r="22" spans="1:8" ht="22.5">
      <c r="A22" s="17" t="s">
        <v>40</v>
      </c>
      <c r="B22" s="18">
        <v>20</v>
      </c>
      <c r="C22" s="14">
        <v>0</v>
      </c>
      <c r="D22" s="5">
        <f t="shared" si="0"/>
        <v>0</v>
      </c>
      <c r="E22" s="11"/>
      <c r="F22" s="13"/>
      <c r="G22" s="13"/>
      <c r="H22" s="14"/>
    </row>
    <row r="23" spans="1:8" ht="33.75">
      <c r="A23" s="17" t="s">
        <v>41</v>
      </c>
      <c r="B23" s="18">
        <v>50</v>
      </c>
      <c r="C23" s="14">
        <v>1.2</v>
      </c>
      <c r="D23" s="5">
        <f t="shared" si="0"/>
        <v>2.4</v>
      </c>
      <c r="E23" s="7" t="s">
        <v>42</v>
      </c>
      <c r="F23" s="9">
        <v>6973.7</v>
      </c>
      <c r="G23" s="16">
        <v>1318</v>
      </c>
      <c r="H23" s="5">
        <f t="shared" si="1"/>
        <v>18.899579850007886</v>
      </c>
    </row>
    <row r="24" spans="1:8" ht="22.5">
      <c r="A24" s="11" t="s">
        <v>43</v>
      </c>
      <c r="B24" s="12">
        <v>210.3</v>
      </c>
      <c r="C24" s="13">
        <v>18</v>
      </c>
      <c r="D24" s="5">
        <f t="shared" si="0"/>
        <v>8.5592011412268185</v>
      </c>
      <c r="E24" s="7" t="s">
        <v>44</v>
      </c>
      <c r="F24" s="9">
        <v>0</v>
      </c>
      <c r="G24" s="16">
        <v>0</v>
      </c>
      <c r="H24" s="5">
        <v>0</v>
      </c>
    </row>
    <row r="25" spans="1:8" ht="22.5">
      <c r="A25" s="11" t="s">
        <v>45</v>
      </c>
      <c r="B25" s="12">
        <v>1286.5</v>
      </c>
      <c r="C25" s="13">
        <v>0.8</v>
      </c>
      <c r="D25" s="5">
        <f t="shared" si="0"/>
        <v>6.2184220753983679E-2</v>
      </c>
      <c r="E25" s="7" t="s">
        <v>46</v>
      </c>
      <c r="F25" s="9">
        <v>200442.1</v>
      </c>
      <c r="G25" s="16">
        <v>15760.4</v>
      </c>
      <c r="H25" s="5">
        <f t="shared" si="1"/>
        <v>7.8628192380742368</v>
      </c>
    </row>
    <row r="26" spans="1:8">
      <c r="A26" s="11" t="s">
        <v>47</v>
      </c>
      <c r="B26" s="12">
        <v>481</v>
      </c>
      <c r="C26" s="13">
        <v>44.1</v>
      </c>
      <c r="D26" s="5">
        <f t="shared" si="0"/>
        <v>9.1683991683991692</v>
      </c>
      <c r="E26" s="11" t="s">
        <v>13</v>
      </c>
      <c r="F26" s="19">
        <f>F27+F28</f>
        <v>144413.90000000002</v>
      </c>
      <c r="G26" s="13">
        <f>G27+G28</f>
        <v>10111.179999999998</v>
      </c>
      <c r="H26" s="14">
        <f t="shared" si="1"/>
        <v>7.0015282462422226</v>
      </c>
    </row>
    <row r="27" spans="1:8" ht="22.5">
      <c r="A27" s="11" t="s">
        <v>48</v>
      </c>
      <c r="B27" s="12"/>
      <c r="C27" s="13">
        <v>-0.4</v>
      </c>
      <c r="D27" s="5" t="e">
        <f t="shared" si="0"/>
        <v>#DIV/0!</v>
      </c>
      <c r="E27" s="11" t="s">
        <v>49</v>
      </c>
      <c r="F27" s="13">
        <v>134626.20000000001</v>
      </c>
      <c r="G27" s="13">
        <v>9158.7999999999993</v>
      </c>
      <c r="H27" s="14">
        <f t="shared" si="1"/>
        <v>6.8031334168237674</v>
      </c>
    </row>
    <row r="28" spans="1:8" ht="22.5">
      <c r="A28" s="11" t="s">
        <v>50</v>
      </c>
      <c r="B28" s="12">
        <v>31.6</v>
      </c>
      <c r="C28" s="13"/>
      <c r="D28" s="5">
        <f t="shared" si="0"/>
        <v>0</v>
      </c>
      <c r="E28" s="11" t="s">
        <v>51</v>
      </c>
      <c r="F28" s="13">
        <v>9787.7000000000007</v>
      </c>
      <c r="G28" s="13">
        <v>952.38</v>
      </c>
      <c r="H28" s="14">
        <f t="shared" si="1"/>
        <v>9.7303758799309339</v>
      </c>
    </row>
    <row r="29" spans="1:8" ht="33.75">
      <c r="A29" s="17" t="s">
        <v>52</v>
      </c>
      <c r="B29" s="18">
        <v>16831.400000000001</v>
      </c>
      <c r="C29" s="14">
        <v>637.29999999999995</v>
      </c>
      <c r="D29" s="5">
        <f t="shared" si="0"/>
        <v>3.7863754649048795</v>
      </c>
      <c r="E29" s="11" t="s">
        <v>53</v>
      </c>
      <c r="F29" s="13">
        <f>F30+F33</f>
        <v>26132.9</v>
      </c>
      <c r="G29" s="13">
        <f>G30+G33</f>
        <v>4933</v>
      </c>
      <c r="H29" s="14">
        <f t="shared" si="1"/>
        <v>18.876588514860575</v>
      </c>
    </row>
    <row r="30" spans="1:8" ht="33.75">
      <c r="A30" s="20" t="s">
        <v>54</v>
      </c>
      <c r="B30" s="8">
        <f>B17+B7</f>
        <v>83750.899999999994</v>
      </c>
      <c r="C30" s="8">
        <f>C17+C7</f>
        <v>5515.8</v>
      </c>
      <c r="D30" s="5">
        <f t="shared" si="0"/>
        <v>6.5859590762606741</v>
      </c>
      <c r="E30" s="11" t="s">
        <v>49</v>
      </c>
      <c r="F30" s="13">
        <v>24974</v>
      </c>
      <c r="G30" s="13">
        <v>4907.8999999999996</v>
      </c>
      <c r="H30" s="14">
        <f t="shared" si="1"/>
        <v>19.65203811964443</v>
      </c>
    </row>
    <row r="31" spans="1:8" ht="33.75">
      <c r="A31" s="20" t="s">
        <v>55</v>
      </c>
      <c r="B31" s="8">
        <v>301650.2</v>
      </c>
      <c r="C31" s="16">
        <v>26309.9</v>
      </c>
      <c r="D31" s="5">
        <f t="shared" si="0"/>
        <v>8.721989907515395</v>
      </c>
      <c r="E31" s="11" t="s">
        <v>17</v>
      </c>
      <c r="F31" s="28">
        <v>20343</v>
      </c>
      <c r="G31" s="13">
        <v>4097.8999999999996</v>
      </c>
      <c r="H31" s="14">
        <f t="shared" si="1"/>
        <v>20.144029887430566</v>
      </c>
    </row>
    <row r="32" spans="1:8" ht="22.5">
      <c r="A32" s="11" t="s">
        <v>56</v>
      </c>
      <c r="B32" s="12">
        <v>65950</v>
      </c>
      <c r="C32" s="13">
        <v>5495.8</v>
      </c>
      <c r="D32" s="5">
        <f t="shared" si="0"/>
        <v>8.3332827899924187</v>
      </c>
      <c r="E32" s="11" t="s">
        <v>57</v>
      </c>
      <c r="F32" s="28">
        <v>4685.2</v>
      </c>
      <c r="G32" s="13">
        <v>703.4</v>
      </c>
      <c r="H32" s="14">
        <f t="shared" si="1"/>
        <v>15.013233159737045</v>
      </c>
    </row>
    <row r="33" spans="1:8" ht="33.75">
      <c r="A33" s="11" t="s">
        <v>58</v>
      </c>
      <c r="B33" s="12">
        <v>0</v>
      </c>
      <c r="C33" s="13">
        <v>0</v>
      </c>
      <c r="D33" s="5" t="e">
        <f t="shared" si="0"/>
        <v>#DIV/0!</v>
      </c>
      <c r="E33" s="11" t="s">
        <v>51</v>
      </c>
      <c r="F33" s="13">
        <v>1158.9000000000001</v>
      </c>
      <c r="G33" s="13">
        <v>25.1</v>
      </c>
      <c r="H33" s="14">
        <f t="shared" si="1"/>
        <v>2.1658469238070586</v>
      </c>
    </row>
    <row r="34" spans="1:8" ht="22.5">
      <c r="A34" s="21" t="s">
        <v>59</v>
      </c>
      <c r="B34" s="12">
        <v>66696</v>
      </c>
      <c r="C34" s="13">
        <v>11668.7</v>
      </c>
      <c r="D34" s="5">
        <f t="shared" si="0"/>
        <v>17.495352045100159</v>
      </c>
      <c r="E34" s="11" t="s">
        <v>21</v>
      </c>
      <c r="F34" s="13">
        <v>0</v>
      </c>
      <c r="G34" s="13">
        <v>0</v>
      </c>
      <c r="H34" s="14" t="e">
        <f t="shared" si="1"/>
        <v>#DIV/0!</v>
      </c>
    </row>
    <row r="35" spans="1:8" ht="22.5">
      <c r="A35" s="21" t="s">
        <v>60</v>
      </c>
      <c r="B35" s="12">
        <v>132476.6</v>
      </c>
      <c r="C35" s="13">
        <v>7825.7</v>
      </c>
      <c r="D35" s="5">
        <f t="shared" si="0"/>
        <v>5.9072319186935651</v>
      </c>
      <c r="E35" s="11" t="s">
        <v>49</v>
      </c>
      <c r="F35" s="13">
        <v>0</v>
      </c>
      <c r="G35" s="13">
        <v>0</v>
      </c>
      <c r="H35" s="14" t="e">
        <f t="shared" si="1"/>
        <v>#DIV/0!</v>
      </c>
    </row>
    <row r="36" spans="1:8" ht="22.5">
      <c r="A36" s="21"/>
      <c r="B36" s="12"/>
      <c r="C36" s="13"/>
      <c r="D36" s="5"/>
      <c r="E36" s="11" t="s">
        <v>51</v>
      </c>
      <c r="F36" s="13">
        <v>0</v>
      </c>
      <c r="G36" s="13">
        <v>0</v>
      </c>
      <c r="H36" s="14">
        <v>0</v>
      </c>
    </row>
    <row r="37" spans="1:8" ht="67.5">
      <c r="A37" s="11" t="s">
        <v>61</v>
      </c>
      <c r="B37" s="12">
        <v>0</v>
      </c>
      <c r="C37" s="13">
        <v>0</v>
      </c>
      <c r="D37" s="5" t="e">
        <f t="shared" si="0"/>
        <v>#DIV/0!</v>
      </c>
      <c r="E37" s="11" t="s">
        <v>62</v>
      </c>
      <c r="F37" s="22">
        <v>50</v>
      </c>
      <c r="G37" s="15">
        <v>0</v>
      </c>
      <c r="H37" s="14">
        <f t="shared" si="1"/>
        <v>0</v>
      </c>
    </row>
    <row r="38" spans="1:8" ht="56.25">
      <c r="A38" s="11" t="s">
        <v>63</v>
      </c>
      <c r="B38" s="12">
        <v>0</v>
      </c>
      <c r="C38" s="13">
        <v>-1977.2</v>
      </c>
      <c r="D38" s="5" t="e">
        <f t="shared" si="0"/>
        <v>#DIV/0!</v>
      </c>
      <c r="E38" s="11" t="s">
        <v>23</v>
      </c>
      <c r="F38" s="13">
        <v>1490.8</v>
      </c>
      <c r="G38" s="13">
        <v>0</v>
      </c>
      <c r="H38" s="14">
        <f t="shared" si="1"/>
        <v>0</v>
      </c>
    </row>
    <row r="39" spans="1:8" ht="22.5">
      <c r="A39" s="11"/>
      <c r="B39" s="12"/>
      <c r="C39" s="13"/>
      <c r="D39" s="5"/>
      <c r="E39" s="11" t="s">
        <v>49</v>
      </c>
      <c r="F39" s="13">
        <v>1490.8</v>
      </c>
      <c r="G39" s="13">
        <v>0</v>
      </c>
      <c r="H39" s="14">
        <f t="shared" si="1"/>
        <v>0</v>
      </c>
    </row>
    <row r="40" spans="1:8">
      <c r="A40" s="11"/>
      <c r="B40" s="12"/>
      <c r="C40" s="13"/>
      <c r="D40" s="5"/>
      <c r="E40" s="23" t="s">
        <v>51</v>
      </c>
      <c r="F40" s="13">
        <v>0</v>
      </c>
      <c r="G40" s="13">
        <v>0</v>
      </c>
      <c r="H40" s="14">
        <v>0</v>
      </c>
    </row>
    <row r="41" spans="1:8">
      <c r="A41" s="24" t="s">
        <v>64</v>
      </c>
      <c r="B41" s="8"/>
      <c r="C41" s="16"/>
      <c r="D41" s="25"/>
      <c r="E41" s="7" t="s">
        <v>65</v>
      </c>
      <c r="F41" s="9">
        <v>74341</v>
      </c>
      <c r="G41" s="16">
        <v>11018.3</v>
      </c>
      <c r="H41" s="5">
        <f t="shared" si="1"/>
        <v>14.82129645821283</v>
      </c>
    </row>
    <row r="42" spans="1:8" ht="22.5">
      <c r="A42" s="11"/>
      <c r="B42" s="26" t="s">
        <v>66</v>
      </c>
      <c r="C42" s="26" t="s">
        <v>86</v>
      </c>
      <c r="D42" s="27" t="s">
        <v>67</v>
      </c>
      <c r="E42" s="11" t="s">
        <v>68</v>
      </c>
      <c r="F42" s="13">
        <f>F43+F44</f>
        <v>60650.9</v>
      </c>
      <c r="G42" s="13">
        <f>G43+G44</f>
        <v>6793.2</v>
      </c>
      <c r="H42" s="14">
        <f t="shared" si="1"/>
        <v>11.200493315020882</v>
      </c>
    </row>
    <row r="43" spans="1:8" ht="33.75">
      <c r="A43" s="11" t="s">
        <v>69</v>
      </c>
      <c r="B43" s="13">
        <v>21856</v>
      </c>
      <c r="C43" s="28">
        <v>20155.599999999999</v>
      </c>
      <c r="D43" s="13">
        <f>C43-B43</f>
        <v>-1700.4000000000015</v>
      </c>
      <c r="E43" s="11" t="s">
        <v>49</v>
      </c>
      <c r="F43" s="13">
        <v>11400.5</v>
      </c>
      <c r="G43" s="13">
        <v>1021.9</v>
      </c>
      <c r="H43" s="14">
        <f t="shared" si="1"/>
        <v>8.9636419455287051</v>
      </c>
    </row>
    <row r="44" spans="1:8" ht="22.5">
      <c r="A44" s="11" t="s">
        <v>70</v>
      </c>
      <c r="B44" s="13"/>
      <c r="C44" s="15"/>
      <c r="D44" s="13">
        <v>0</v>
      </c>
      <c r="E44" s="11" t="s">
        <v>51</v>
      </c>
      <c r="F44" s="15">
        <v>49250.400000000001</v>
      </c>
      <c r="G44" s="13">
        <v>5771.3</v>
      </c>
      <c r="H44" s="14">
        <f t="shared" si="1"/>
        <v>11.71828046066631</v>
      </c>
    </row>
    <row r="45" spans="1:8" ht="22.5">
      <c r="A45" s="11" t="s">
        <v>71</v>
      </c>
      <c r="B45" s="13">
        <v>50050</v>
      </c>
      <c r="C45" s="28">
        <v>50050</v>
      </c>
      <c r="D45" s="13">
        <f>C45-B45</f>
        <v>0</v>
      </c>
      <c r="E45" s="11" t="s">
        <v>15</v>
      </c>
      <c r="F45" s="13">
        <f>F46+F49</f>
        <v>8817.2999999999993</v>
      </c>
      <c r="G45" s="13">
        <v>2025.9</v>
      </c>
      <c r="H45" s="14">
        <f t="shared" si="1"/>
        <v>22.976421353475558</v>
      </c>
    </row>
    <row r="46" spans="1:8" ht="22.5">
      <c r="A46" s="11" t="s">
        <v>72</v>
      </c>
      <c r="B46" s="28">
        <v>2597.6999999999998</v>
      </c>
      <c r="C46" s="28">
        <v>2030</v>
      </c>
      <c r="D46" s="13">
        <f>C46-B46</f>
        <v>-567.69999999999982</v>
      </c>
      <c r="E46" s="11" t="s">
        <v>49</v>
      </c>
      <c r="F46" s="13">
        <v>0</v>
      </c>
      <c r="G46" s="13">
        <v>0</v>
      </c>
      <c r="H46" s="14">
        <v>0</v>
      </c>
    </row>
    <row r="47" spans="1:8">
      <c r="A47" s="20" t="s">
        <v>64</v>
      </c>
      <c r="B47" s="8"/>
      <c r="C47" s="13" t="s">
        <v>73</v>
      </c>
      <c r="D47" s="25"/>
      <c r="E47" s="11" t="s">
        <v>17</v>
      </c>
      <c r="F47" s="13">
        <v>0</v>
      </c>
      <c r="G47" s="13">
        <v>0</v>
      </c>
      <c r="H47" s="14">
        <v>0</v>
      </c>
    </row>
    <row r="48" spans="1:8" ht="22.5">
      <c r="A48" s="20" t="s">
        <v>68</v>
      </c>
      <c r="B48" s="8">
        <f>B49+B50</f>
        <v>234717.6</v>
      </c>
      <c r="C48" s="8">
        <f>SUM(C49:C50)</f>
        <v>19297.38</v>
      </c>
      <c r="D48" s="25">
        <f t="shared" ref="D48:D60" si="2">C48/B48*100</f>
        <v>8.2215308949989261</v>
      </c>
      <c r="E48" s="11" t="s">
        <v>57</v>
      </c>
      <c r="F48" s="13">
        <v>0</v>
      </c>
      <c r="G48" s="13">
        <v>0</v>
      </c>
      <c r="H48" s="14">
        <v>0</v>
      </c>
    </row>
    <row r="49" spans="1:8" ht="22.5">
      <c r="A49" s="11" t="s">
        <v>49</v>
      </c>
      <c r="B49" s="12">
        <v>172927.5</v>
      </c>
      <c r="C49" s="13">
        <v>12373.4</v>
      </c>
      <c r="D49" s="14">
        <f t="shared" si="2"/>
        <v>7.155252923913201</v>
      </c>
      <c r="E49" s="11" t="s">
        <v>51</v>
      </c>
      <c r="F49" s="13">
        <v>8817.2999999999993</v>
      </c>
      <c r="G49" s="13">
        <v>2025.9</v>
      </c>
      <c r="H49" s="14">
        <f t="shared" si="1"/>
        <v>22.976421353475558</v>
      </c>
    </row>
    <row r="50" spans="1:8" ht="22.5">
      <c r="A50" s="11" t="s">
        <v>51</v>
      </c>
      <c r="B50" s="12">
        <f>SUM(F28+F44+F57)</f>
        <v>61790.100000000006</v>
      </c>
      <c r="C50" s="12">
        <f>SUM(G28+G44+G57)</f>
        <v>6923.9800000000005</v>
      </c>
      <c r="D50" s="14">
        <f t="shared" si="2"/>
        <v>11.205646211933628</v>
      </c>
      <c r="E50" s="11" t="s">
        <v>74</v>
      </c>
      <c r="F50" s="13">
        <v>652</v>
      </c>
      <c r="G50" s="29">
        <v>0</v>
      </c>
      <c r="H50" s="14">
        <f t="shared" si="1"/>
        <v>0</v>
      </c>
    </row>
    <row r="51" spans="1:8" ht="22.5">
      <c r="A51" s="20" t="s">
        <v>15</v>
      </c>
      <c r="B51" s="8">
        <f>B52+B55</f>
        <v>37149.800000000003</v>
      </c>
      <c r="C51" s="8">
        <f>C52+C55</f>
        <v>52092.2</v>
      </c>
      <c r="D51" s="25">
        <f t="shared" si="2"/>
        <v>140.2220200377929</v>
      </c>
      <c r="E51" s="11" t="s">
        <v>23</v>
      </c>
      <c r="F51" s="13">
        <f>F52+F53</f>
        <v>0</v>
      </c>
      <c r="G51" s="13">
        <f>G52+G53</f>
        <v>0</v>
      </c>
      <c r="H51" s="14" t="e">
        <f t="shared" si="1"/>
        <v>#DIV/0!</v>
      </c>
    </row>
    <row r="52" spans="1:8" ht="22.5">
      <c r="A52" s="11" t="s">
        <v>49</v>
      </c>
      <c r="B52" s="12">
        <v>26641</v>
      </c>
      <c r="C52" s="13">
        <v>49833.7</v>
      </c>
      <c r="D52" s="14">
        <f t="shared" si="2"/>
        <v>187.05641680117111</v>
      </c>
      <c r="E52" s="11" t="s">
        <v>49</v>
      </c>
      <c r="F52" s="15">
        <v>0</v>
      </c>
      <c r="G52" s="13">
        <v>0</v>
      </c>
      <c r="H52" s="14" t="e">
        <f t="shared" si="1"/>
        <v>#DIV/0!</v>
      </c>
    </row>
    <row r="53" spans="1:8" ht="22.5">
      <c r="A53" s="11" t="s">
        <v>17</v>
      </c>
      <c r="B53" s="12">
        <v>20151.099999999999</v>
      </c>
      <c r="C53" s="13">
        <v>4160.8</v>
      </c>
      <c r="D53" s="14">
        <f t="shared" si="2"/>
        <v>20.648004327307195</v>
      </c>
      <c r="E53" s="11" t="s">
        <v>51</v>
      </c>
      <c r="F53" s="13">
        <v>0</v>
      </c>
      <c r="G53" s="13">
        <v>0</v>
      </c>
      <c r="H53" s="14">
        <v>0</v>
      </c>
    </row>
    <row r="54" spans="1:8" ht="22.5">
      <c r="A54" s="11" t="s">
        <v>57</v>
      </c>
      <c r="B54" s="12">
        <v>5225.7</v>
      </c>
      <c r="C54" s="13">
        <v>703.4</v>
      </c>
      <c r="D54" s="14">
        <f t="shared" si="2"/>
        <v>13.460397650075587</v>
      </c>
      <c r="E54" s="7" t="s">
        <v>75</v>
      </c>
      <c r="F54" s="9">
        <v>23855.599999999999</v>
      </c>
      <c r="G54" s="16">
        <v>1583.1</v>
      </c>
      <c r="H54" s="5">
        <f t="shared" si="1"/>
        <v>6.6361776689749989</v>
      </c>
    </row>
    <row r="55" spans="1:8" ht="22.5">
      <c r="A55" s="11" t="s">
        <v>51</v>
      </c>
      <c r="B55" s="30">
        <f>SUM(F33+F49+F59)</f>
        <v>10508.8</v>
      </c>
      <c r="C55" s="30">
        <f>SUM(G33+G49+G59)</f>
        <v>2258.5</v>
      </c>
      <c r="D55" s="14">
        <f t="shared" si="2"/>
        <v>21.491511875761269</v>
      </c>
      <c r="E55" s="7" t="s">
        <v>76</v>
      </c>
      <c r="F55" s="9">
        <v>3522</v>
      </c>
      <c r="G55" s="16">
        <v>407.7</v>
      </c>
      <c r="H55" s="5">
        <f t="shared" si="1"/>
        <v>11.575809199318568</v>
      </c>
    </row>
    <row r="56" spans="1:8">
      <c r="A56" s="20" t="s">
        <v>77</v>
      </c>
      <c r="B56" s="31">
        <f>B57+B58</f>
        <v>802</v>
      </c>
      <c r="C56" s="31">
        <f>C57+C58</f>
        <v>0</v>
      </c>
      <c r="D56" s="25">
        <f t="shared" si="2"/>
        <v>0</v>
      </c>
      <c r="E56" s="11" t="s">
        <v>13</v>
      </c>
      <c r="F56" s="13">
        <f>F57</f>
        <v>2752</v>
      </c>
      <c r="G56" s="13">
        <f>G57</f>
        <v>200.3</v>
      </c>
      <c r="H56" s="14">
        <f t="shared" si="1"/>
        <v>7.2783430232558146</v>
      </c>
    </row>
    <row r="57" spans="1:8" ht="22.5">
      <c r="A57" s="11" t="s">
        <v>49</v>
      </c>
      <c r="B57" s="12">
        <v>150</v>
      </c>
      <c r="C57" s="13">
        <v>0</v>
      </c>
      <c r="D57" s="14">
        <f t="shared" si="2"/>
        <v>0</v>
      </c>
      <c r="E57" s="11" t="s">
        <v>51</v>
      </c>
      <c r="F57" s="13">
        <v>2752</v>
      </c>
      <c r="G57" s="13">
        <v>200.3</v>
      </c>
      <c r="H57" s="14">
        <f t="shared" si="1"/>
        <v>7.2783430232558146</v>
      </c>
    </row>
    <row r="58" spans="1:8" ht="22.5">
      <c r="A58" s="11" t="s">
        <v>51</v>
      </c>
      <c r="B58" s="12">
        <f>F50+F36</f>
        <v>652</v>
      </c>
      <c r="C58" s="12">
        <f>G36+G50</f>
        <v>0</v>
      </c>
      <c r="D58" s="14">
        <f t="shared" si="2"/>
        <v>0</v>
      </c>
      <c r="E58" s="11" t="s">
        <v>15</v>
      </c>
      <c r="F58" s="32">
        <f>F59</f>
        <v>532.6</v>
      </c>
      <c r="G58" s="32">
        <f>G59</f>
        <v>207.5</v>
      </c>
      <c r="H58" s="14">
        <f t="shared" si="1"/>
        <v>38.95981975215922</v>
      </c>
    </row>
    <row r="59" spans="1:8" ht="45">
      <c r="A59" s="20" t="s">
        <v>23</v>
      </c>
      <c r="B59" s="8">
        <f>SUM(B60:B61)</f>
        <v>11463.1</v>
      </c>
      <c r="C59" s="8">
        <f>C60+C61</f>
        <v>0</v>
      </c>
      <c r="D59" s="25">
        <f t="shared" si="2"/>
        <v>0</v>
      </c>
      <c r="E59" s="11" t="s">
        <v>51</v>
      </c>
      <c r="F59" s="32">
        <v>532.6</v>
      </c>
      <c r="G59" s="13">
        <v>207.5</v>
      </c>
      <c r="H59" s="14">
        <f>G59/F59*100</f>
        <v>38.95981975215922</v>
      </c>
    </row>
    <row r="60" spans="1:8" ht="31.5">
      <c r="A60" s="11" t="s">
        <v>49</v>
      </c>
      <c r="B60" s="32">
        <v>11463.1</v>
      </c>
      <c r="C60" s="13">
        <v>0</v>
      </c>
      <c r="D60" s="14">
        <f t="shared" si="2"/>
        <v>0</v>
      </c>
      <c r="E60" s="7" t="s">
        <v>78</v>
      </c>
      <c r="F60" s="9">
        <v>4600</v>
      </c>
      <c r="G60" s="16">
        <v>373.5</v>
      </c>
      <c r="H60" s="5">
        <f>G60/F60*100</f>
        <v>8.1195652173913047</v>
      </c>
    </row>
    <row r="61" spans="1:8" ht="22.5">
      <c r="A61" s="11" t="s">
        <v>51</v>
      </c>
      <c r="B61" s="13">
        <f>F40+F53</f>
        <v>0</v>
      </c>
      <c r="C61" s="13">
        <f>G40+G53</f>
        <v>0</v>
      </c>
      <c r="D61" s="14">
        <v>0</v>
      </c>
      <c r="E61" s="7" t="s">
        <v>79</v>
      </c>
      <c r="F61" s="9">
        <v>18752.599999999999</v>
      </c>
      <c r="G61" s="16">
        <v>2574.1999999999998</v>
      </c>
      <c r="H61" s="5">
        <f>G61/F61*100</f>
        <v>13.727163166707552</v>
      </c>
    </row>
    <row r="62" spans="1:8">
      <c r="A62" s="11"/>
      <c r="B62" s="12"/>
      <c r="C62" s="13"/>
      <c r="D62" s="14"/>
      <c r="E62" s="20" t="s">
        <v>80</v>
      </c>
      <c r="F62" s="16">
        <f>SUM(B6-F6)</f>
        <v>-8034.5999999999767</v>
      </c>
      <c r="G62" s="16">
        <f>C6-G6</f>
        <v>-3965.799999999992</v>
      </c>
      <c r="H62" s="5">
        <f t="shared" si="1"/>
        <v>49.359022228860219</v>
      </c>
    </row>
    <row r="63" spans="1:8">
      <c r="A63" s="33"/>
      <c r="B63" s="33"/>
      <c r="C63" s="34"/>
      <c r="D63" s="34"/>
      <c r="E63" s="35"/>
      <c r="F63" s="35"/>
      <c r="G63" s="36"/>
      <c r="H63" s="36"/>
    </row>
    <row r="64" spans="1:8">
      <c r="A64" s="44" t="s">
        <v>81</v>
      </c>
      <c r="B64" s="44"/>
      <c r="C64" s="37"/>
      <c r="D64" s="37"/>
      <c r="E64" s="38" t="s">
        <v>82</v>
      </c>
      <c r="F64" s="38"/>
      <c r="G64" s="34"/>
      <c r="H64" s="34"/>
    </row>
    <row r="65" spans="1:8">
      <c r="A65" s="34"/>
      <c r="B65" s="34"/>
      <c r="C65" s="37"/>
      <c r="D65" s="37"/>
      <c r="E65" s="38"/>
      <c r="F65" s="38"/>
      <c r="G65" s="34"/>
      <c r="H65" s="34"/>
    </row>
    <row r="66" spans="1:8">
      <c r="A66" s="34" t="s">
        <v>83</v>
      </c>
      <c r="B66" s="34"/>
      <c r="C66" s="38" t="s">
        <v>84</v>
      </c>
      <c r="D66" s="34"/>
      <c r="E66" s="34"/>
      <c r="F66" s="34"/>
      <c r="G66" s="34"/>
      <c r="H66" s="34"/>
    </row>
  </sheetData>
  <mergeCells count="4">
    <mergeCell ref="A1:H1"/>
    <mergeCell ref="A2:H2"/>
    <mergeCell ref="A3:H3"/>
    <mergeCell ref="A64:B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topLeftCell="A34" workbookViewId="0">
      <selection activeCell="C43" sqref="C43:C62"/>
    </sheetView>
  </sheetViews>
  <sheetFormatPr defaultRowHeight="15"/>
  <cols>
    <col min="1" max="1" width="19" customWidth="1"/>
    <col min="2" max="2" width="8.5703125" customWidth="1"/>
    <col min="3" max="3" width="8.42578125" customWidth="1"/>
    <col min="4" max="4" width="6" customWidth="1"/>
    <col min="5" max="5" width="19.42578125" customWidth="1"/>
    <col min="6" max="6" width="8" customWidth="1"/>
    <col min="7" max="7" width="13.42578125" customWidth="1"/>
    <col min="8" max="8" width="7.28515625" customWidth="1"/>
  </cols>
  <sheetData>
    <row r="1" spans="1:8">
      <c r="A1" s="42" t="s">
        <v>0</v>
      </c>
      <c r="B1" s="42"/>
      <c r="C1" s="42"/>
      <c r="D1" s="42"/>
      <c r="E1" s="42"/>
      <c r="F1" s="42"/>
      <c r="G1" s="42"/>
      <c r="H1" s="42"/>
    </row>
    <row r="2" spans="1:8">
      <c r="A2" s="43" t="s">
        <v>1</v>
      </c>
      <c r="B2" s="43"/>
      <c r="C2" s="43"/>
      <c r="D2" s="43"/>
      <c r="E2" s="43"/>
      <c r="F2" s="43"/>
      <c r="G2" s="43"/>
      <c r="H2" s="43"/>
    </row>
    <row r="3" spans="1:8">
      <c r="A3" s="43" t="s">
        <v>88</v>
      </c>
      <c r="B3" s="43"/>
      <c r="C3" s="43"/>
      <c r="D3" s="43"/>
      <c r="E3" s="43"/>
      <c r="F3" s="43"/>
      <c r="G3" s="43"/>
      <c r="H3" s="43"/>
    </row>
    <row r="4" spans="1:8">
      <c r="A4" s="1"/>
      <c r="B4" s="1"/>
      <c r="C4" s="1"/>
      <c r="D4" s="1"/>
      <c r="E4" s="1"/>
      <c r="F4" s="1"/>
      <c r="G4" s="1"/>
      <c r="H4" s="1"/>
    </row>
    <row r="5" spans="1:8" ht="43.35" customHeight="1">
      <c r="A5" s="2" t="s">
        <v>2</v>
      </c>
      <c r="B5" s="2" t="s">
        <v>87</v>
      </c>
      <c r="C5" s="2" t="s">
        <v>3</v>
      </c>
      <c r="D5" s="2" t="s">
        <v>4</v>
      </c>
      <c r="E5" s="2" t="s">
        <v>5</v>
      </c>
      <c r="F5" s="2" t="s">
        <v>87</v>
      </c>
      <c r="G5" s="2" t="s">
        <v>6</v>
      </c>
      <c r="H5" s="2" t="s">
        <v>7</v>
      </c>
    </row>
    <row r="6" spans="1:8">
      <c r="A6" s="3" t="s">
        <v>8</v>
      </c>
      <c r="B6" s="4">
        <f>B30+B31</f>
        <v>387183.5</v>
      </c>
      <c r="C6" s="4">
        <f>C30+C31</f>
        <v>62725.1</v>
      </c>
      <c r="D6" s="5">
        <f>C6/B6*100</f>
        <v>16.200354612218753</v>
      </c>
      <c r="E6" s="3" t="s">
        <v>9</v>
      </c>
      <c r="F6" s="4">
        <f>F7+F14+F15+F16+F23+F24+F25+F41+F54+F55+F60+F61</f>
        <v>397729.5</v>
      </c>
      <c r="G6" s="4">
        <f>G7+G14+G15+G16+G23+G24+G25+G41+G54+G55+G60+G61</f>
        <v>66982.8</v>
      </c>
      <c r="H6" s="6">
        <f>G6/F6*100</f>
        <v>16.841295403031459</v>
      </c>
    </row>
    <row r="7" spans="1:8" ht="21">
      <c r="A7" s="7" t="s">
        <v>10</v>
      </c>
      <c r="B7" s="8">
        <f>B8+B9+B10+B11+B12+B13+B14+B15+B16</f>
        <v>60972.799999999996</v>
      </c>
      <c r="C7" s="8">
        <f>C8+C9+C10+C11+C12+C13+C14+C15+C16</f>
        <v>7315</v>
      </c>
      <c r="D7" s="5">
        <f t="shared" ref="D7:D38" si="0">C7/B7*100</f>
        <v>11.997152828802351</v>
      </c>
      <c r="E7" s="7" t="s">
        <v>11</v>
      </c>
      <c r="F7" s="9">
        <v>29936.1</v>
      </c>
      <c r="G7" s="10">
        <v>4825.7</v>
      </c>
      <c r="H7" s="5">
        <f t="shared" ref="H7:H62" si="1">G7/F7*100</f>
        <v>16.120002271504973</v>
      </c>
    </row>
    <row r="8" spans="1:8" ht="22.5">
      <c r="A8" s="11" t="s">
        <v>12</v>
      </c>
      <c r="B8" s="12">
        <v>23035.1</v>
      </c>
      <c r="C8" s="13">
        <v>3813</v>
      </c>
      <c r="D8" s="5">
        <f t="shared" si="0"/>
        <v>16.552999552856296</v>
      </c>
      <c r="E8" s="11" t="s">
        <v>13</v>
      </c>
      <c r="F8" s="13">
        <v>25793.1</v>
      </c>
      <c r="G8" s="13">
        <v>4300.6000000000004</v>
      </c>
      <c r="H8" s="14">
        <f t="shared" si="1"/>
        <v>16.673451426932012</v>
      </c>
    </row>
    <row r="9" spans="1:8" ht="22.5">
      <c r="A9" s="11" t="s">
        <v>14</v>
      </c>
      <c r="B9" s="12">
        <v>3084.3</v>
      </c>
      <c r="C9" s="13">
        <v>345.2</v>
      </c>
      <c r="D9" s="5">
        <f t="shared" si="0"/>
        <v>11.192166780144602</v>
      </c>
      <c r="E9" s="11" t="s">
        <v>15</v>
      </c>
      <c r="F9" s="13">
        <v>1642.4</v>
      </c>
      <c r="G9" s="13">
        <v>190</v>
      </c>
      <c r="H9" s="14">
        <f t="shared" si="1"/>
        <v>11.568436434486118</v>
      </c>
    </row>
    <row r="10" spans="1:8" ht="22.5">
      <c r="A10" s="11" t="s">
        <v>16</v>
      </c>
      <c r="B10" s="12">
        <v>5442</v>
      </c>
      <c r="C10" s="13">
        <v>1447.5</v>
      </c>
      <c r="D10" s="5">
        <f t="shared" si="0"/>
        <v>26.598676957001103</v>
      </c>
      <c r="E10" s="11" t="s">
        <v>17</v>
      </c>
      <c r="F10" s="15">
        <v>814</v>
      </c>
      <c r="G10" s="13">
        <v>62.9</v>
      </c>
      <c r="H10" s="14">
        <f t="shared" si="1"/>
        <v>7.7272727272727266</v>
      </c>
    </row>
    <row r="11" spans="1:8">
      <c r="A11" s="11" t="s">
        <v>18</v>
      </c>
      <c r="B11" s="12">
        <v>289.5</v>
      </c>
      <c r="C11" s="13">
        <v>0.5</v>
      </c>
      <c r="D11" s="5">
        <f t="shared" si="0"/>
        <v>0.17271157167530224</v>
      </c>
      <c r="E11" s="11" t="s">
        <v>19</v>
      </c>
      <c r="F11" s="15">
        <v>648</v>
      </c>
      <c r="G11" s="13">
        <v>108.9</v>
      </c>
      <c r="H11" s="14">
        <f t="shared" si="1"/>
        <v>16.805555555555557</v>
      </c>
    </row>
    <row r="12" spans="1:8" ht="22.35" customHeight="1">
      <c r="A12" s="11" t="s">
        <v>20</v>
      </c>
      <c r="B12" s="12">
        <v>2371.8000000000002</v>
      </c>
      <c r="C12" s="13">
        <v>47.5</v>
      </c>
      <c r="D12" s="5">
        <f t="shared" si="0"/>
        <v>2.0026983725440592</v>
      </c>
      <c r="E12" s="11" t="s">
        <v>21</v>
      </c>
      <c r="F12" s="13">
        <v>0</v>
      </c>
      <c r="G12" s="13">
        <v>0</v>
      </c>
      <c r="H12" s="14">
        <v>0</v>
      </c>
    </row>
    <row r="13" spans="1:8" ht="22.5">
      <c r="A13" s="11" t="s">
        <v>22</v>
      </c>
      <c r="B13" s="12">
        <v>24268</v>
      </c>
      <c r="C13" s="13">
        <v>1396.7</v>
      </c>
      <c r="D13" s="5">
        <f t="shared" si="0"/>
        <v>5.7553156419976927</v>
      </c>
      <c r="E13" s="11" t="s">
        <v>23</v>
      </c>
      <c r="F13" s="13">
        <v>80.099999999999994</v>
      </c>
      <c r="G13" s="13">
        <v>19.5</v>
      </c>
      <c r="H13" s="14">
        <f t="shared" si="1"/>
        <v>24.344569288389515</v>
      </c>
    </row>
    <row r="14" spans="1:8" ht="21">
      <c r="A14" s="11" t="s">
        <v>24</v>
      </c>
      <c r="B14" s="12">
        <v>982.1</v>
      </c>
      <c r="C14" s="13">
        <v>56</v>
      </c>
      <c r="D14" s="5">
        <f t="shared" si="0"/>
        <v>5.7020669992872408</v>
      </c>
      <c r="E14" s="7" t="s">
        <v>25</v>
      </c>
      <c r="F14" s="9">
        <v>866</v>
      </c>
      <c r="G14" s="16">
        <v>167.6</v>
      </c>
      <c r="H14" s="5">
        <f t="shared" si="1"/>
        <v>19.353348729792145</v>
      </c>
    </row>
    <row r="15" spans="1:8" ht="31.5">
      <c r="A15" s="11" t="s">
        <v>26</v>
      </c>
      <c r="B15" s="12">
        <v>1500</v>
      </c>
      <c r="C15" s="13">
        <v>208.6</v>
      </c>
      <c r="D15" s="5">
        <f t="shared" si="0"/>
        <v>13.906666666666666</v>
      </c>
      <c r="E15" s="7" t="s">
        <v>27</v>
      </c>
      <c r="F15" s="9">
        <v>1208.5</v>
      </c>
      <c r="G15" s="16">
        <v>199.2</v>
      </c>
      <c r="H15" s="5">
        <f t="shared" si="1"/>
        <v>16.483243690525441</v>
      </c>
    </row>
    <row r="16" spans="1:8" ht="22.5">
      <c r="A16" s="11" t="s">
        <v>28</v>
      </c>
      <c r="B16" s="12">
        <v>0</v>
      </c>
      <c r="C16" s="13">
        <v>0</v>
      </c>
      <c r="D16" s="5" t="e">
        <f t="shared" si="0"/>
        <v>#DIV/0!</v>
      </c>
      <c r="E16" s="7" t="s">
        <v>29</v>
      </c>
      <c r="F16" s="16">
        <f>SUM(F17:F22)</f>
        <v>30973.5</v>
      </c>
      <c r="G16" s="16">
        <f>SUM(G17:G22)</f>
        <v>3879.8</v>
      </c>
      <c r="H16" s="5">
        <f t="shared" si="1"/>
        <v>12.526191744555831</v>
      </c>
    </row>
    <row r="17" spans="1:8" ht="21">
      <c r="A17" s="7" t="s">
        <v>30</v>
      </c>
      <c r="B17" s="8">
        <f>B19+B20+B21+B22+B23+B24+B25+B26+B28+B27+B29+B18</f>
        <v>22778.100000000002</v>
      </c>
      <c r="C17" s="8">
        <f>C19+C20+C21+C22+C23+C24+C25+C26+C27+C28+C29+C18</f>
        <v>2130</v>
      </c>
      <c r="D17" s="5">
        <f t="shared" si="0"/>
        <v>9.3510872285221325</v>
      </c>
      <c r="E17" s="11" t="s">
        <v>31</v>
      </c>
      <c r="F17" s="13">
        <v>5234.2</v>
      </c>
      <c r="G17" s="13">
        <v>0</v>
      </c>
      <c r="H17" s="14">
        <f t="shared" si="1"/>
        <v>0</v>
      </c>
    </row>
    <row r="18" spans="1:8">
      <c r="A18" s="11" t="s">
        <v>32</v>
      </c>
      <c r="B18" s="12">
        <v>6</v>
      </c>
      <c r="C18" s="12">
        <v>2.6</v>
      </c>
      <c r="D18" s="5">
        <f t="shared" si="0"/>
        <v>43.333333333333336</v>
      </c>
      <c r="E18" s="11" t="s">
        <v>33</v>
      </c>
      <c r="F18" s="13">
        <v>0</v>
      </c>
      <c r="G18" s="13">
        <v>0</v>
      </c>
      <c r="H18" s="14" t="e">
        <f t="shared" si="1"/>
        <v>#DIV/0!</v>
      </c>
    </row>
    <row r="19" spans="1:8" ht="22.5">
      <c r="A19" s="11" t="s">
        <v>34</v>
      </c>
      <c r="B19" s="12">
        <v>0</v>
      </c>
      <c r="C19" s="13">
        <v>0</v>
      </c>
      <c r="D19" s="5" t="e">
        <f t="shared" si="0"/>
        <v>#DIV/0!</v>
      </c>
      <c r="E19" s="11" t="s">
        <v>35</v>
      </c>
      <c r="F19" s="13">
        <v>945.9</v>
      </c>
      <c r="G19" s="13">
        <v>0</v>
      </c>
      <c r="H19" s="14">
        <f>G19/F19*100</f>
        <v>0</v>
      </c>
    </row>
    <row r="20" spans="1:8" ht="22.5">
      <c r="A20" s="11" t="s">
        <v>36</v>
      </c>
      <c r="B20" s="12">
        <v>2501.3000000000002</v>
      </c>
      <c r="C20" s="13">
        <v>174.7</v>
      </c>
      <c r="D20" s="5">
        <f t="shared" si="0"/>
        <v>6.9843681285731414</v>
      </c>
      <c r="E20" s="11" t="s">
        <v>37</v>
      </c>
      <c r="F20" s="13">
        <v>24785.4</v>
      </c>
      <c r="G20" s="13">
        <v>3879.8</v>
      </c>
      <c r="H20" s="14">
        <f>G20/F20*100</f>
        <v>15.653570247000252</v>
      </c>
    </row>
    <row r="21" spans="1:8" ht="33.75">
      <c r="A21" s="11" t="s">
        <v>38</v>
      </c>
      <c r="B21" s="12">
        <v>1360</v>
      </c>
      <c r="C21" s="13">
        <v>90.9</v>
      </c>
      <c r="D21" s="5">
        <f t="shared" si="0"/>
        <v>6.6838235294117654</v>
      </c>
      <c r="E21" s="11" t="s">
        <v>39</v>
      </c>
      <c r="F21" s="13">
        <v>8</v>
      </c>
      <c r="G21" s="13">
        <v>0</v>
      </c>
      <c r="H21" s="14">
        <f>G21/F21*100</f>
        <v>0</v>
      </c>
    </row>
    <row r="22" spans="1:8" ht="22.5">
      <c r="A22" s="17" t="s">
        <v>40</v>
      </c>
      <c r="B22" s="18">
        <v>20</v>
      </c>
      <c r="C22" s="14">
        <v>0</v>
      </c>
      <c r="D22" s="5">
        <f t="shared" si="0"/>
        <v>0</v>
      </c>
      <c r="E22" s="11"/>
      <c r="F22" s="13"/>
      <c r="G22" s="13"/>
      <c r="H22" s="14"/>
    </row>
    <row r="23" spans="1:8" ht="31.5">
      <c r="A23" s="17" t="s">
        <v>41</v>
      </c>
      <c r="B23" s="18">
        <v>50</v>
      </c>
      <c r="C23" s="14">
        <v>11.6</v>
      </c>
      <c r="D23" s="5">
        <f t="shared" si="0"/>
        <v>23.2</v>
      </c>
      <c r="E23" s="7" t="s">
        <v>42</v>
      </c>
      <c r="F23" s="9">
        <v>6973.7</v>
      </c>
      <c r="G23" s="16">
        <v>1318</v>
      </c>
      <c r="H23" s="5">
        <f t="shared" si="1"/>
        <v>18.899579850007886</v>
      </c>
    </row>
    <row r="24" spans="1:8" ht="22.5">
      <c r="A24" s="11" t="s">
        <v>43</v>
      </c>
      <c r="B24" s="12">
        <v>210.3</v>
      </c>
      <c r="C24" s="13">
        <v>70.599999999999994</v>
      </c>
      <c r="D24" s="5">
        <f t="shared" si="0"/>
        <v>33.571088920589631</v>
      </c>
      <c r="E24" s="7" t="s">
        <v>44</v>
      </c>
      <c r="F24" s="9">
        <v>0</v>
      </c>
      <c r="G24" s="16">
        <v>0</v>
      </c>
      <c r="H24" s="5">
        <v>0</v>
      </c>
    </row>
    <row r="25" spans="1:8">
      <c r="A25" s="11" t="s">
        <v>45</v>
      </c>
      <c r="B25" s="12">
        <v>1286.5</v>
      </c>
      <c r="C25" s="13">
        <v>45.6</v>
      </c>
      <c r="D25" s="5">
        <f t="shared" si="0"/>
        <v>3.5445005829770699</v>
      </c>
      <c r="E25" s="7" t="s">
        <v>46</v>
      </c>
      <c r="F25" s="9">
        <v>200858.1</v>
      </c>
      <c r="G25" s="16">
        <v>31411</v>
      </c>
      <c r="H25" s="5">
        <f t="shared" si="1"/>
        <v>15.638403430083228</v>
      </c>
    </row>
    <row r="26" spans="1:8" ht="22.5">
      <c r="A26" s="11" t="s">
        <v>47</v>
      </c>
      <c r="B26" s="12">
        <v>481</v>
      </c>
      <c r="C26" s="13">
        <v>64.5</v>
      </c>
      <c r="D26" s="5">
        <f t="shared" si="0"/>
        <v>13.409563409563411</v>
      </c>
      <c r="E26" s="11" t="s">
        <v>13</v>
      </c>
      <c r="F26" s="19">
        <f>F27+F28</f>
        <v>144413.90000000002</v>
      </c>
      <c r="G26" s="13">
        <f>G27+G28</f>
        <v>23868.5</v>
      </c>
      <c r="H26" s="14">
        <f t="shared" si="1"/>
        <v>16.527841156564566</v>
      </c>
    </row>
    <row r="27" spans="1:8" ht="22.5">
      <c r="A27" s="11" t="s">
        <v>48</v>
      </c>
      <c r="B27" s="12"/>
      <c r="C27" s="13">
        <v>-0.1</v>
      </c>
      <c r="D27" s="5" t="e">
        <f t="shared" si="0"/>
        <v>#DIV/0!</v>
      </c>
      <c r="E27" s="11" t="s">
        <v>49</v>
      </c>
      <c r="F27" s="13">
        <v>134626.20000000001</v>
      </c>
      <c r="G27" s="13">
        <v>22078.7</v>
      </c>
      <c r="H27" s="14">
        <f t="shared" si="1"/>
        <v>16.400002376951885</v>
      </c>
    </row>
    <row r="28" spans="1:8" ht="22.5">
      <c r="A28" s="11" t="s">
        <v>50</v>
      </c>
      <c r="B28" s="12">
        <v>31.6</v>
      </c>
      <c r="C28" s="13"/>
      <c r="D28" s="5">
        <f t="shared" si="0"/>
        <v>0</v>
      </c>
      <c r="E28" s="11" t="s">
        <v>51</v>
      </c>
      <c r="F28" s="13">
        <v>9787.7000000000007</v>
      </c>
      <c r="G28" s="13">
        <v>1789.8</v>
      </c>
      <c r="H28" s="14">
        <f t="shared" si="1"/>
        <v>18.286216373611776</v>
      </c>
    </row>
    <row r="29" spans="1:8" ht="22.5">
      <c r="A29" s="17" t="s">
        <v>52</v>
      </c>
      <c r="B29" s="18">
        <v>16831.400000000001</v>
      </c>
      <c r="C29" s="14">
        <v>1669.6</v>
      </c>
      <c r="D29" s="5">
        <f t="shared" si="0"/>
        <v>9.9195551172213818</v>
      </c>
      <c r="E29" s="11" t="s">
        <v>53</v>
      </c>
      <c r="F29" s="13">
        <f>F30+F33</f>
        <v>26132.9</v>
      </c>
      <c r="G29" s="13">
        <f>G30+G33</f>
        <v>5992.7</v>
      </c>
      <c r="H29" s="14">
        <f t="shared" si="1"/>
        <v>22.931630243868835</v>
      </c>
    </row>
    <row r="30" spans="1:8" ht="22.5">
      <c r="A30" s="20" t="s">
        <v>54</v>
      </c>
      <c r="B30" s="8">
        <f>B17+B7</f>
        <v>83750.899999999994</v>
      </c>
      <c r="C30" s="8">
        <f>C17+C7</f>
        <v>9445</v>
      </c>
      <c r="D30" s="5">
        <f t="shared" si="0"/>
        <v>11.277490749353142</v>
      </c>
      <c r="E30" s="11" t="s">
        <v>49</v>
      </c>
      <c r="F30" s="13">
        <v>24974</v>
      </c>
      <c r="G30" s="13">
        <v>5826</v>
      </c>
      <c r="H30" s="14">
        <f t="shared" si="1"/>
        <v>23.328261391847523</v>
      </c>
    </row>
    <row r="31" spans="1:8" ht="22.5">
      <c r="A31" s="20" t="s">
        <v>55</v>
      </c>
      <c r="B31" s="8">
        <v>303432.59999999998</v>
      </c>
      <c r="C31" s="16">
        <v>53280.1</v>
      </c>
      <c r="D31" s="5">
        <f t="shared" si="0"/>
        <v>17.559121860999774</v>
      </c>
      <c r="E31" s="11" t="s">
        <v>17</v>
      </c>
      <c r="F31" s="28">
        <v>19324.8</v>
      </c>
      <c r="G31" s="13">
        <v>4772.2</v>
      </c>
      <c r="H31" s="14">
        <f t="shared" si="1"/>
        <v>24.694692829938731</v>
      </c>
    </row>
    <row r="32" spans="1:8" ht="22.5">
      <c r="A32" s="11" t="s">
        <v>56</v>
      </c>
      <c r="B32" s="12">
        <v>65950</v>
      </c>
      <c r="C32" s="13">
        <v>10991.7</v>
      </c>
      <c r="D32" s="5">
        <f t="shared" si="0"/>
        <v>16.666717210007583</v>
      </c>
      <c r="E32" s="11" t="s">
        <v>57</v>
      </c>
      <c r="F32" s="28">
        <v>4565.3999999999996</v>
      </c>
      <c r="G32" s="13">
        <v>885.8</v>
      </c>
      <c r="H32" s="14">
        <f t="shared" si="1"/>
        <v>19.402461996758223</v>
      </c>
    </row>
    <row r="33" spans="1:8" ht="22.5">
      <c r="A33" s="11" t="s">
        <v>58</v>
      </c>
      <c r="B33" s="12">
        <v>0</v>
      </c>
      <c r="C33" s="13">
        <v>0</v>
      </c>
      <c r="D33" s="5" t="e">
        <f t="shared" si="0"/>
        <v>#DIV/0!</v>
      </c>
      <c r="E33" s="11" t="s">
        <v>51</v>
      </c>
      <c r="F33" s="13">
        <v>1158.9000000000001</v>
      </c>
      <c r="G33" s="13">
        <v>166.7</v>
      </c>
      <c r="H33" s="14">
        <f t="shared" si="1"/>
        <v>14.384329968073169</v>
      </c>
    </row>
    <row r="34" spans="1:8" ht="22.5">
      <c r="A34" s="21" t="s">
        <v>59</v>
      </c>
      <c r="B34" s="12">
        <v>66696</v>
      </c>
      <c r="C34" s="13">
        <v>18028.7</v>
      </c>
      <c r="D34" s="5">
        <f t="shared" si="0"/>
        <v>27.031156291231863</v>
      </c>
      <c r="E34" s="11" t="s">
        <v>21</v>
      </c>
      <c r="F34" s="13">
        <v>0</v>
      </c>
      <c r="G34" s="13">
        <v>0</v>
      </c>
      <c r="H34" s="14" t="e">
        <f t="shared" si="1"/>
        <v>#DIV/0!</v>
      </c>
    </row>
    <row r="35" spans="1:8" ht="22.5">
      <c r="A35" s="21" t="s">
        <v>60</v>
      </c>
      <c r="B35" s="12">
        <v>132476.6</v>
      </c>
      <c r="C35" s="13">
        <v>18796.8</v>
      </c>
      <c r="D35" s="5">
        <f t="shared" si="0"/>
        <v>14.188769941257547</v>
      </c>
      <c r="E35" s="11" t="s">
        <v>49</v>
      </c>
      <c r="F35" s="13">
        <v>150</v>
      </c>
      <c r="G35" s="13">
        <v>0</v>
      </c>
      <c r="H35" s="14">
        <f t="shared" si="1"/>
        <v>0</v>
      </c>
    </row>
    <row r="36" spans="1:8" ht="22.5">
      <c r="A36" s="21"/>
      <c r="B36" s="12"/>
      <c r="C36" s="13"/>
      <c r="D36" s="5"/>
      <c r="E36" s="11" t="s">
        <v>51</v>
      </c>
      <c r="F36" s="13">
        <v>0</v>
      </c>
      <c r="G36" s="13">
        <v>0</v>
      </c>
      <c r="H36" s="14">
        <v>0</v>
      </c>
    </row>
    <row r="37" spans="1:8" ht="33.75">
      <c r="A37" s="11" t="s">
        <v>61</v>
      </c>
      <c r="B37" s="12">
        <v>0</v>
      </c>
      <c r="C37" s="13">
        <v>0</v>
      </c>
      <c r="D37" s="5" t="e">
        <f t="shared" si="0"/>
        <v>#DIV/0!</v>
      </c>
      <c r="E37" s="11" t="s">
        <v>62</v>
      </c>
      <c r="F37" s="22">
        <v>50</v>
      </c>
      <c r="G37" s="15">
        <v>38.200000000000003</v>
      </c>
      <c r="H37" s="14">
        <f t="shared" si="1"/>
        <v>76.400000000000006</v>
      </c>
    </row>
    <row r="38" spans="1:8" ht="45">
      <c r="A38" s="11" t="s">
        <v>63</v>
      </c>
      <c r="B38" s="12">
        <v>0</v>
      </c>
      <c r="C38" s="13">
        <v>-0.8</v>
      </c>
      <c r="D38" s="5" t="e">
        <f t="shared" si="0"/>
        <v>#DIV/0!</v>
      </c>
      <c r="E38" s="11" t="s">
        <v>23</v>
      </c>
      <c r="F38" s="13">
        <f>F39+F40</f>
        <v>1460.2</v>
      </c>
      <c r="G38" s="13">
        <v>25.5</v>
      </c>
      <c r="H38" s="14">
        <f t="shared" si="1"/>
        <v>1.7463361183399535</v>
      </c>
    </row>
    <row r="39" spans="1:8" ht="22.5">
      <c r="A39" s="11"/>
      <c r="B39" s="12"/>
      <c r="C39" s="13"/>
      <c r="D39" s="5"/>
      <c r="E39" s="11" t="s">
        <v>49</v>
      </c>
      <c r="F39" s="13">
        <v>1460.2</v>
      </c>
      <c r="G39" s="13">
        <v>0</v>
      </c>
      <c r="H39" s="14">
        <f t="shared" si="1"/>
        <v>0</v>
      </c>
    </row>
    <row r="40" spans="1:8">
      <c r="A40" s="11"/>
      <c r="B40" s="12"/>
      <c r="C40" s="13"/>
      <c r="D40" s="5"/>
      <c r="E40" s="23" t="s">
        <v>51</v>
      </c>
      <c r="F40" s="13">
        <v>0</v>
      </c>
      <c r="G40" s="13">
        <v>0</v>
      </c>
      <c r="H40" s="14">
        <v>0</v>
      </c>
    </row>
    <row r="41" spans="1:8">
      <c r="A41" s="24" t="s">
        <v>64</v>
      </c>
      <c r="B41" s="8"/>
      <c r="C41" s="16"/>
      <c r="D41" s="25"/>
      <c r="E41" s="7" t="s">
        <v>65</v>
      </c>
      <c r="F41" s="9">
        <v>76183.399999999994</v>
      </c>
      <c r="G41" s="16">
        <v>16643.7</v>
      </c>
      <c r="H41" s="5">
        <f t="shared" si="1"/>
        <v>21.846885279470332</v>
      </c>
    </row>
    <row r="42" spans="1:8" ht="22.5">
      <c r="A42" s="11"/>
      <c r="B42" s="26" t="s">
        <v>66</v>
      </c>
      <c r="C42" s="26" t="s">
        <v>89</v>
      </c>
      <c r="D42" s="27" t="s">
        <v>67</v>
      </c>
      <c r="E42" s="11" t="s">
        <v>68</v>
      </c>
      <c r="F42" s="13">
        <f>F43+F44</f>
        <v>60650.9</v>
      </c>
      <c r="G42" s="13">
        <f>G43+G44</f>
        <v>12223.900000000001</v>
      </c>
      <c r="H42" s="14">
        <f t="shared" si="1"/>
        <v>20.154523675658567</v>
      </c>
    </row>
    <row r="43" spans="1:8" ht="22.5">
      <c r="A43" s="11" t="s">
        <v>69</v>
      </c>
      <c r="B43" s="13">
        <v>21856</v>
      </c>
      <c r="C43" s="28">
        <v>24006</v>
      </c>
      <c r="D43" s="13">
        <f>C43-B43</f>
        <v>2150</v>
      </c>
      <c r="E43" s="11" t="s">
        <v>49</v>
      </c>
      <c r="F43" s="13">
        <v>11400.5</v>
      </c>
      <c r="G43" s="13">
        <v>2270.1999999999998</v>
      </c>
      <c r="H43" s="14">
        <f t="shared" si="1"/>
        <v>19.91316170343406</v>
      </c>
    </row>
    <row r="44" spans="1:8" ht="22.5">
      <c r="A44" s="11" t="s">
        <v>70</v>
      </c>
      <c r="B44" s="13"/>
      <c r="C44" s="15"/>
      <c r="D44" s="13">
        <v>0</v>
      </c>
      <c r="E44" s="11" t="s">
        <v>51</v>
      </c>
      <c r="F44" s="15">
        <v>49250.400000000001</v>
      </c>
      <c r="G44" s="13">
        <v>9953.7000000000007</v>
      </c>
      <c r="H44" s="14">
        <f t="shared" si="1"/>
        <v>20.210394230300668</v>
      </c>
    </row>
    <row r="45" spans="1:8" ht="22.5">
      <c r="A45" s="11" t="s">
        <v>71</v>
      </c>
      <c r="B45" s="13">
        <v>50050</v>
      </c>
      <c r="C45" s="28">
        <v>51050</v>
      </c>
      <c r="D45" s="13">
        <f>C45-B45</f>
        <v>1000</v>
      </c>
      <c r="E45" s="11" t="s">
        <v>15</v>
      </c>
      <c r="F45" s="13">
        <f>F46+F49</f>
        <v>8817.2999999999993</v>
      </c>
      <c r="G45" s="13">
        <f>G46+G49</f>
        <v>2299.4</v>
      </c>
      <c r="H45" s="14">
        <f t="shared" si="1"/>
        <v>26.078277930885875</v>
      </c>
    </row>
    <row r="46" spans="1:8" ht="22.5">
      <c r="A46" s="11" t="s">
        <v>72</v>
      </c>
      <c r="B46" s="28">
        <v>2597.6999999999998</v>
      </c>
      <c r="C46" s="28">
        <v>5818.2</v>
      </c>
      <c r="D46" s="13">
        <f>C46-B46</f>
        <v>3220.5</v>
      </c>
      <c r="E46" s="11" t="s">
        <v>49</v>
      </c>
      <c r="F46" s="13">
        <v>0</v>
      </c>
      <c r="G46" s="13">
        <v>0</v>
      </c>
      <c r="H46" s="14">
        <v>0</v>
      </c>
    </row>
    <row r="47" spans="1:8">
      <c r="A47" s="20" t="s">
        <v>64</v>
      </c>
      <c r="B47" s="8"/>
      <c r="C47" s="13" t="s">
        <v>73</v>
      </c>
      <c r="D47" s="25"/>
      <c r="E47" s="11" t="s">
        <v>17</v>
      </c>
      <c r="F47" s="13">
        <v>0</v>
      </c>
      <c r="G47" s="13">
        <v>0</v>
      </c>
      <c r="H47" s="14">
        <v>0</v>
      </c>
    </row>
    <row r="48" spans="1:8" ht="22.5">
      <c r="A48" s="20" t="s">
        <v>68</v>
      </c>
      <c r="B48" s="8">
        <f>B49+B50</f>
        <v>234710.30000000002</v>
      </c>
      <c r="C48" s="8">
        <f>SUM(C49:C50)</f>
        <v>41048.199999999997</v>
      </c>
      <c r="D48" s="25">
        <f t="shared" ref="D48:D60" si="2">C48/B48*100</f>
        <v>17.488878843408234</v>
      </c>
      <c r="E48" s="11" t="s">
        <v>57</v>
      </c>
      <c r="F48" s="13">
        <v>0</v>
      </c>
      <c r="G48" s="13">
        <v>0</v>
      </c>
      <c r="H48" s="14">
        <v>0</v>
      </c>
    </row>
    <row r="49" spans="1:8" ht="22.5">
      <c r="A49" s="11" t="s">
        <v>49</v>
      </c>
      <c r="B49" s="12">
        <v>172920.2</v>
      </c>
      <c r="C49" s="13">
        <v>28834.9</v>
      </c>
      <c r="D49" s="14">
        <f t="shared" si="2"/>
        <v>16.675264081350818</v>
      </c>
      <c r="E49" s="11" t="s">
        <v>51</v>
      </c>
      <c r="F49" s="13">
        <v>8817.2999999999993</v>
      </c>
      <c r="G49" s="13">
        <v>2299.4</v>
      </c>
      <c r="H49" s="14">
        <f t="shared" si="1"/>
        <v>26.078277930885875</v>
      </c>
    </row>
    <row r="50" spans="1:8" ht="33.75">
      <c r="A50" s="11" t="s">
        <v>51</v>
      </c>
      <c r="B50" s="12">
        <f>SUM(F28+F44+F57)</f>
        <v>61790.100000000006</v>
      </c>
      <c r="C50" s="12">
        <f>SUM(G28+G44+G57)</f>
        <v>12213.3</v>
      </c>
      <c r="D50" s="14">
        <f t="shared" si="2"/>
        <v>19.765787723276055</v>
      </c>
      <c r="E50" s="11" t="s">
        <v>74</v>
      </c>
      <c r="F50" s="13">
        <v>652</v>
      </c>
      <c r="G50" s="29">
        <v>0</v>
      </c>
      <c r="H50" s="14">
        <f t="shared" si="1"/>
        <v>0</v>
      </c>
    </row>
    <row r="51" spans="1:8" ht="22.5">
      <c r="A51" s="20" t="s">
        <v>15</v>
      </c>
      <c r="B51" s="8">
        <f>B52+B55</f>
        <v>37149.800000000003</v>
      </c>
      <c r="C51" s="8">
        <f>C52+C55</f>
        <v>8689.6</v>
      </c>
      <c r="D51" s="25">
        <f t="shared" si="2"/>
        <v>23.390704660590366</v>
      </c>
      <c r="E51" s="11" t="s">
        <v>23</v>
      </c>
      <c r="F51" s="13">
        <f>F52+F53</f>
        <v>500</v>
      </c>
      <c r="G51" s="13">
        <f>G52+G53</f>
        <v>0</v>
      </c>
      <c r="H51" s="14">
        <f t="shared" si="1"/>
        <v>0</v>
      </c>
    </row>
    <row r="52" spans="1:8" ht="22.5">
      <c r="A52" s="11" t="s">
        <v>49</v>
      </c>
      <c r="B52" s="12">
        <v>26641</v>
      </c>
      <c r="C52" s="13">
        <v>6016</v>
      </c>
      <c r="D52" s="14">
        <f t="shared" si="2"/>
        <v>22.581734919860367</v>
      </c>
      <c r="E52" s="11" t="s">
        <v>49</v>
      </c>
      <c r="F52" s="15">
        <v>0</v>
      </c>
      <c r="G52" s="13">
        <v>0</v>
      </c>
      <c r="H52" s="14" t="e">
        <f t="shared" si="1"/>
        <v>#DIV/0!</v>
      </c>
    </row>
    <row r="53" spans="1:8" ht="22.5">
      <c r="A53" s="11" t="s">
        <v>17</v>
      </c>
      <c r="B53" s="12">
        <v>20151.099999999999</v>
      </c>
      <c r="C53" s="13">
        <v>4835.1000000000004</v>
      </c>
      <c r="D53" s="14">
        <f t="shared" si="2"/>
        <v>23.994223640396804</v>
      </c>
      <c r="E53" s="11" t="s">
        <v>51</v>
      </c>
      <c r="F53" s="13">
        <v>500</v>
      </c>
      <c r="G53" s="13">
        <v>0</v>
      </c>
      <c r="H53" s="14">
        <v>0</v>
      </c>
    </row>
    <row r="54" spans="1:8" ht="21">
      <c r="A54" s="11" t="s">
        <v>57</v>
      </c>
      <c r="B54" s="12">
        <v>5225.7</v>
      </c>
      <c r="C54" s="13">
        <v>994.6</v>
      </c>
      <c r="D54" s="14">
        <f t="shared" si="2"/>
        <v>19.032856842145552</v>
      </c>
      <c r="E54" s="7" t="s">
        <v>75</v>
      </c>
      <c r="F54" s="9">
        <v>23855.599999999999</v>
      </c>
      <c r="G54" s="16">
        <v>3132.9</v>
      </c>
      <c r="H54" s="5">
        <f t="shared" si="1"/>
        <v>13.132765472258088</v>
      </c>
    </row>
    <row r="55" spans="1:8" ht="22.5">
      <c r="A55" s="11" t="s">
        <v>51</v>
      </c>
      <c r="B55" s="30">
        <f>SUM(F33+F49+F59)</f>
        <v>10508.8</v>
      </c>
      <c r="C55" s="30">
        <f>SUM(G33+G49+G59)</f>
        <v>2673.6</v>
      </c>
      <c r="D55" s="14">
        <f t="shared" si="2"/>
        <v>25.441534713763701</v>
      </c>
      <c r="E55" s="7" t="s">
        <v>76</v>
      </c>
      <c r="F55" s="9">
        <v>3522</v>
      </c>
      <c r="G55" s="16">
        <v>688</v>
      </c>
      <c r="H55" s="5">
        <f t="shared" si="1"/>
        <v>19.534355479841</v>
      </c>
    </row>
    <row r="56" spans="1:8" ht="22.5">
      <c r="A56" s="20" t="s">
        <v>77</v>
      </c>
      <c r="B56" s="31">
        <f>B57+B58</f>
        <v>802</v>
      </c>
      <c r="C56" s="31">
        <f>C57+C58</f>
        <v>0</v>
      </c>
      <c r="D56" s="25">
        <f t="shared" si="2"/>
        <v>0</v>
      </c>
      <c r="E56" s="11" t="s">
        <v>13</v>
      </c>
      <c r="F56" s="13">
        <f>F57</f>
        <v>2752</v>
      </c>
      <c r="G56" s="13">
        <f>G57</f>
        <v>469.8</v>
      </c>
      <c r="H56" s="14">
        <f t="shared" si="1"/>
        <v>17.07122093023256</v>
      </c>
    </row>
    <row r="57" spans="1:8" ht="22.5">
      <c r="A57" s="11" t="s">
        <v>49</v>
      </c>
      <c r="B57" s="12">
        <v>150</v>
      </c>
      <c r="C57" s="13">
        <v>0</v>
      </c>
      <c r="D57" s="14">
        <f t="shared" si="2"/>
        <v>0</v>
      </c>
      <c r="E57" s="11" t="s">
        <v>51</v>
      </c>
      <c r="F57" s="13">
        <v>2752</v>
      </c>
      <c r="G57" s="13">
        <v>469.8</v>
      </c>
      <c r="H57" s="14">
        <f t="shared" si="1"/>
        <v>17.07122093023256</v>
      </c>
    </row>
    <row r="58" spans="1:8" ht="22.5">
      <c r="A58" s="11" t="s">
        <v>51</v>
      </c>
      <c r="B58" s="12">
        <f>F50+F36</f>
        <v>652</v>
      </c>
      <c r="C58" s="12">
        <f>G36+G50</f>
        <v>0</v>
      </c>
      <c r="D58" s="14">
        <f t="shared" si="2"/>
        <v>0</v>
      </c>
      <c r="E58" s="11" t="s">
        <v>15</v>
      </c>
      <c r="F58" s="32">
        <f>F59</f>
        <v>532.6</v>
      </c>
      <c r="G58" s="32">
        <f>G59</f>
        <v>207.5</v>
      </c>
      <c r="H58" s="14">
        <f t="shared" si="1"/>
        <v>38.95981975215922</v>
      </c>
    </row>
    <row r="59" spans="1:8" ht="33.75">
      <c r="A59" s="20" t="s">
        <v>23</v>
      </c>
      <c r="B59" s="8">
        <f>SUM(B60:B61)</f>
        <v>11928.3</v>
      </c>
      <c r="C59" s="8">
        <f>C60+C61</f>
        <v>49.8</v>
      </c>
      <c r="D59" s="25">
        <f t="shared" si="2"/>
        <v>0.4174945298156485</v>
      </c>
      <c r="E59" s="11" t="s">
        <v>51</v>
      </c>
      <c r="F59" s="32">
        <v>532.6</v>
      </c>
      <c r="G59" s="13">
        <v>207.5</v>
      </c>
      <c r="H59" s="14">
        <f>G59/F59*100</f>
        <v>38.95981975215922</v>
      </c>
    </row>
    <row r="60" spans="1:8" ht="31.5">
      <c r="A60" s="11" t="s">
        <v>49</v>
      </c>
      <c r="B60" s="32">
        <v>11428.3</v>
      </c>
      <c r="C60" s="13">
        <v>49.8</v>
      </c>
      <c r="D60" s="14">
        <f t="shared" si="2"/>
        <v>0.43576034930829605</v>
      </c>
      <c r="E60" s="7" t="s">
        <v>78</v>
      </c>
      <c r="F60" s="9">
        <v>4600</v>
      </c>
      <c r="G60" s="16">
        <v>685.1</v>
      </c>
      <c r="H60" s="5">
        <f>G60/F60*100</f>
        <v>14.893478260869566</v>
      </c>
    </row>
    <row r="61" spans="1:8" ht="22.5">
      <c r="A61" s="11" t="s">
        <v>51</v>
      </c>
      <c r="B61" s="13">
        <f>F40+F53</f>
        <v>500</v>
      </c>
      <c r="C61" s="13">
        <f>G40+G53</f>
        <v>0</v>
      </c>
      <c r="D61" s="14">
        <v>0</v>
      </c>
      <c r="E61" s="7" t="s">
        <v>79</v>
      </c>
      <c r="F61" s="9">
        <v>18752.599999999999</v>
      </c>
      <c r="G61" s="16">
        <v>4031.8</v>
      </c>
      <c r="H61" s="5">
        <f>G61/F61*100</f>
        <v>21.499952006655079</v>
      </c>
    </row>
    <row r="62" spans="1:8" ht="22.5">
      <c r="A62" s="11"/>
      <c r="B62" s="12"/>
      <c r="C62" s="13"/>
      <c r="D62" s="14"/>
      <c r="E62" s="20" t="s">
        <v>80</v>
      </c>
      <c r="F62" s="16">
        <f>SUM(B6-F6)</f>
        <v>-10546</v>
      </c>
      <c r="G62" s="16">
        <f>C6-G6</f>
        <v>-4257.7000000000044</v>
      </c>
      <c r="H62" s="5">
        <f t="shared" si="1"/>
        <v>40.372653138630803</v>
      </c>
    </row>
    <row r="63" spans="1:8">
      <c r="A63" s="33"/>
      <c r="B63" s="33"/>
      <c r="C63" s="34"/>
      <c r="D63" s="34"/>
      <c r="E63" s="35"/>
      <c r="F63" s="35"/>
      <c r="G63" s="36"/>
      <c r="H63" s="36"/>
    </row>
    <row r="64" spans="1:8">
      <c r="A64" s="44" t="s">
        <v>81</v>
      </c>
      <c r="B64" s="44"/>
      <c r="C64" s="37"/>
      <c r="D64" s="37"/>
      <c r="E64" s="38" t="s">
        <v>82</v>
      </c>
      <c r="F64" s="38"/>
      <c r="G64" s="34"/>
      <c r="H64" s="34"/>
    </row>
    <row r="65" spans="1:8">
      <c r="A65" s="34"/>
      <c r="B65" s="34"/>
      <c r="C65" s="37"/>
      <c r="D65" s="37"/>
      <c r="E65" s="38"/>
      <c r="F65" s="38"/>
      <c r="G65" s="34"/>
      <c r="H65" s="34"/>
    </row>
    <row r="66" spans="1:8">
      <c r="A66" s="34" t="s">
        <v>83</v>
      </c>
      <c r="B66" s="34"/>
      <c r="C66" s="38" t="s">
        <v>84</v>
      </c>
      <c r="D66" s="34"/>
      <c r="E66" s="34"/>
      <c r="F66" s="34"/>
      <c r="G66" s="34"/>
      <c r="H66" s="34"/>
    </row>
  </sheetData>
  <mergeCells count="4">
    <mergeCell ref="A1:H1"/>
    <mergeCell ref="A2:H2"/>
    <mergeCell ref="A3:H3"/>
    <mergeCell ref="A64:B64"/>
  </mergeCells>
  <pageMargins left="0.70866141732283472" right="0.70866141732283472" top="0.74803149606299213" bottom="0.74803149606299213" header="0.31496062992125984" footer="0.31496062992125984"/>
  <pageSetup paperSize="9" scale="9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6"/>
  <sheetViews>
    <sheetView topLeftCell="A52" workbookViewId="0">
      <selection sqref="A1:H66"/>
    </sheetView>
  </sheetViews>
  <sheetFormatPr defaultRowHeight="15"/>
  <cols>
    <col min="1" max="1" width="17.5703125" customWidth="1"/>
    <col min="5" max="5" width="18" customWidth="1"/>
    <col min="7" max="7" width="9.5703125" customWidth="1"/>
  </cols>
  <sheetData>
    <row r="1" spans="1:8">
      <c r="A1" s="42" t="s">
        <v>0</v>
      </c>
      <c r="B1" s="42"/>
      <c r="C1" s="42"/>
      <c r="D1" s="42"/>
      <c r="E1" s="42"/>
      <c r="F1" s="42"/>
      <c r="G1" s="42"/>
      <c r="H1" s="42"/>
    </row>
    <row r="2" spans="1:8">
      <c r="A2" s="43" t="s">
        <v>1</v>
      </c>
      <c r="B2" s="43"/>
      <c r="C2" s="43"/>
      <c r="D2" s="43"/>
      <c r="E2" s="43"/>
      <c r="F2" s="43"/>
      <c r="G2" s="43"/>
      <c r="H2" s="43"/>
    </row>
    <row r="3" spans="1:8">
      <c r="A3" s="43" t="s">
        <v>90</v>
      </c>
      <c r="B3" s="43"/>
      <c r="C3" s="43"/>
      <c r="D3" s="43"/>
      <c r="E3" s="43"/>
      <c r="F3" s="43"/>
      <c r="G3" s="43"/>
      <c r="H3" s="43"/>
    </row>
    <row r="4" spans="1:8">
      <c r="A4" s="1"/>
      <c r="B4" s="1"/>
      <c r="C4" s="1"/>
      <c r="D4" s="1"/>
      <c r="E4" s="1"/>
      <c r="F4" s="1"/>
      <c r="G4" s="1"/>
      <c r="H4" s="1"/>
    </row>
    <row r="5" spans="1:8" ht="45">
      <c r="A5" s="2" t="s">
        <v>2</v>
      </c>
      <c r="B5" s="2" t="s">
        <v>87</v>
      </c>
      <c r="C5" s="2" t="s">
        <v>3</v>
      </c>
      <c r="D5" s="2" t="s">
        <v>4</v>
      </c>
      <c r="E5" s="2" t="s">
        <v>5</v>
      </c>
      <c r="F5" s="2" t="s">
        <v>87</v>
      </c>
      <c r="G5" s="2" t="s">
        <v>6</v>
      </c>
      <c r="H5" s="2" t="s">
        <v>7</v>
      </c>
    </row>
    <row r="6" spans="1:8">
      <c r="A6" s="3" t="s">
        <v>8</v>
      </c>
      <c r="B6" s="4">
        <f>B30+B31</f>
        <v>387333.5</v>
      </c>
      <c r="C6" s="4">
        <f>C30+C31</f>
        <v>98559.7</v>
      </c>
      <c r="D6" s="5">
        <f>C6/B6*100</f>
        <v>25.445694730768189</v>
      </c>
      <c r="E6" s="3" t="s">
        <v>9</v>
      </c>
      <c r="F6" s="4">
        <f>F7+F14+F15+F16+F23+F24+F25+F41+F54+F55+F60+F61</f>
        <v>397879.5</v>
      </c>
      <c r="G6" s="4">
        <f>G7+G14+G15+G16+G23+G24+G25+G41+G54+G55+G60+G61</f>
        <v>102900.2</v>
      </c>
      <c r="H6" s="6">
        <f>G6/F6*100</f>
        <v>25.862151731868565</v>
      </c>
    </row>
    <row r="7" spans="1:8" ht="21">
      <c r="A7" s="7" t="s">
        <v>10</v>
      </c>
      <c r="B7" s="8">
        <f>B8+B9+B10+B11+B12+B13+B14+B15+B16</f>
        <v>60972.799999999996</v>
      </c>
      <c r="C7" s="8">
        <f>C8+C9+C10+C11+C12+C13+C14+C15+C16</f>
        <v>14888.199999999999</v>
      </c>
      <c r="D7" s="5">
        <f t="shared" ref="D7:D38" si="0">C7/B7*100</f>
        <v>24.417773170987719</v>
      </c>
      <c r="E7" s="7" t="s">
        <v>11</v>
      </c>
      <c r="F7" s="9">
        <v>29904.1</v>
      </c>
      <c r="G7" s="10">
        <v>7371.8</v>
      </c>
      <c r="H7" s="5">
        <f t="shared" ref="H7:H62" si="1">G7/F7*100</f>
        <v>24.651469196531579</v>
      </c>
    </row>
    <row r="8" spans="1:8" ht="22.5">
      <c r="A8" s="11" t="s">
        <v>12</v>
      </c>
      <c r="B8" s="12">
        <v>23035.1</v>
      </c>
      <c r="C8" s="13">
        <v>6175</v>
      </c>
      <c r="D8" s="5">
        <f t="shared" si="0"/>
        <v>26.806916401491637</v>
      </c>
      <c r="E8" s="11" t="s">
        <v>13</v>
      </c>
      <c r="F8" s="13">
        <v>25793.1</v>
      </c>
      <c r="G8" s="13">
        <v>6333.5</v>
      </c>
      <c r="H8" s="14">
        <f t="shared" si="1"/>
        <v>24.555016651740193</v>
      </c>
    </row>
    <row r="9" spans="1:8" ht="22.5">
      <c r="A9" s="11" t="s">
        <v>14</v>
      </c>
      <c r="B9" s="12">
        <v>3084.3</v>
      </c>
      <c r="C9" s="13">
        <v>739</v>
      </c>
      <c r="D9" s="5">
        <f t="shared" si="0"/>
        <v>23.960055766300297</v>
      </c>
      <c r="E9" s="11" t="s">
        <v>15</v>
      </c>
      <c r="F9" s="13">
        <v>1642.4</v>
      </c>
      <c r="G9" s="13">
        <v>298.5</v>
      </c>
      <c r="H9" s="14">
        <f t="shared" si="1"/>
        <v>18.17462250365319</v>
      </c>
    </row>
    <row r="10" spans="1:8" ht="22.5">
      <c r="A10" s="11" t="s">
        <v>16</v>
      </c>
      <c r="B10" s="12">
        <v>5442</v>
      </c>
      <c r="C10" s="13">
        <v>1514.9</v>
      </c>
      <c r="D10" s="5">
        <f t="shared" si="0"/>
        <v>27.837192208746785</v>
      </c>
      <c r="E10" s="11" t="s">
        <v>17</v>
      </c>
      <c r="F10" s="15">
        <v>814</v>
      </c>
      <c r="G10" s="13">
        <v>161.69999999999999</v>
      </c>
      <c r="H10" s="14">
        <f t="shared" si="1"/>
        <v>19.864864864864863</v>
      </c>
    </row>
    <row r="11" spans="1:8">
      <c r="A11" s="11" t="s">
        <v>18</v>
      </c>
      <c r="B11" s="12">
        <v>289.5</v>
      </c>
      <c r="C11" s="13">
        <v>30</v>
      </c>
      <c r="D11" s="5">
        <f t="shared" si="0"/>
        <v>10.362694300518134</v>
      </c>
      <c r="E11" s="11" t="s">
        <v>19</v>
      </c>
      <c r="F11" s="15">
        <v>648</v>
      </c>
      <c r="G11" s="13">
        <v>108.9</v>
      </c>
      <c r="H11" s="14">
        <f t="shared" si="1"/>
        <v>16.805555555555557</v>
      </c>
    </row>
    <row r="12" spans="1:8" ht="22.5">
      <c r="A12" s="11" t="s">
        <v>20</v>
      </c>
      <c r="B12" s="12">
        <v>2371.8000000000002</v>
      </c>
      <c r="C12" s="13">
        <v>389.9</v>
      </c>
      <c r="D12" s="5">
        <f t="shared" si="0"/>
        <v>16.438991483261656</v>
      </c>
      <c r="E12" s="11" t="s">
        <v>21</v>
      </c>
      <c r="F12" s="13">
        <v>0</v>
      </c>
      <c r="G12" s="13">
        <v>0</v>
      </c>
      <c r="H12" s="14">
        <v>0</v>
      </c>
    </row>
    <row r="13" spans="1:8" ht="33.75">
      <c r="A13" s="11" t="s">
        <v>22</v>
      </c>
      <c r="B13" s="12">
        <v>24268</v>
      </c>
      <c r="C13" s="13">
        <v>5466.6</v>
      </c>
      <c r="D13" s="5">
        <f t="shared" si="0"/>
        <v>22.525960112081755</v>
      </c>
      <c r="E13" s="11" t="s">
        <v>23</v>
      </c>
      <c r="F13" s="13">
        <v>80.099999999999994</v>
      </c>
      <c r="G13" s="13">
        <v>19.5</v>
      </c>
      <c r="H13" s="14">
        <f t="shared" si="1"/>
        <v>24.344569288389515</v>
      </c>
    </row>
    <row r="14" spans="1:8" ht="21">
      <c r="A14" s="11" t="s">
        <v>24</v>
      </c>
      <c r="B14" s="12">
        <v>982.1</v>
      </c>
      <c r="C14" s="13">
        <v>267.8</v>
      </c>
      <c r="D14" s="5">
        <f t="shared" si="0"/>
        <v>27.268098971591488</v>
      </c>
      <c r="E14" s="7" t="s">
        <v>25</v>
      </c>
      <c r="F14" s="9">
        <v>866</v>
      </c>
      <c r="G14" s="16">
        <v>168.7</v>
      </c>
      <c r="H14" s="5">
        <f t="shared" si="1"/>
        <v>19.480369515011546</v>
      </c>
    </row>
    <row r="15" spans="1:8" ht="31.5">
      <c r="A15" s="11" t="s">
        <v>26</v>
      </c>
      <c r="B15" s="12">
        <v>1500</v>
      </c>
      <c r="C15" s="13">
        <v>305</v>
      </c>
      <c r="D15" s="5">
        <f t="shared" si="0"/>
        <v>20.333333333333332</v>
      </c>
      <c r="E15" s="7" t="s">
        <v>27</v>
      </c>
      <c r="F15" s="9">
        <v>1208.5</v>
      </c>
      <c r="G15" s="16">
        <v>285.39999999999998</v>
      </c>
      <c r="H15" s="5">
        <f t="shared" si="1"/>
        <v>23.616052958212659</v>
      </c>
    </row>
    <row r="16" spans="1:8" ht="22.5">
      <c r="A16" s="11" t="s">
        <v>28</v>
      </c>
      <c r="B16" s="12">
        <v>0</v>
      </c>
      <c r="C16" s="13">
        <v>0</v>
      </c>
      <c r="D16" s="5" t="e">
        <f t="shared" si="0"/>
        <v>#DIV/0!</v>
      </c>
      <c r="E16" s="7" t="s">
        <v>29</v>
      </c>
      <c r="F16" s="16">
        <f>SUM(F17:F22)</f>
        <v>30973.5</v>
      </c>
      <c r="G16" s="16">
        <v>6450.5</v>
      </c>
      <c r="H16" s="5">
        <f t="shared" si="1"/>
        <v>20.82586727363714</v>
      </c>
    </row>
    <row r="17" spans="1:8" ht="21">
      <c r="A17" s="7" t="s">
        <v>30</v>
      </c>
      <c r="B17" s="8">
        <f>B19+B20+B21+B22+B23+B24+B25+B26+B28+B27+B29+B18</f>
        <v>22778.100000000002</v>
      </c>
      <c r="C17" s="8">
        <f>C19+C20+C21+C22+C23+C24+C25+C26+C27+C28+C29+C18</f>
        <v>4158.2</v>
      </c>
      <c r="D17" s="5">
        <f t="shared" si="0"/>
        <v>18.25525395006607</v>
      </c>
      <c r="E17" s="11" t="s">
        <v>31</v>
      </c>
      <c r="F17" s="13">
        <v>5234.2</v>
      </c>
      <c r="G17" s="13">
        <v>47.3</v>
      </c>
      <c r="H17" s="14">
        <f t="shared" si="1"/>
        <v>0.90367200336250053</v>
      </c>
    </row>
    <row r="18" spans="1:8">
      <c r="A18" s="11" t="s">
        <v>32</v>
      </c>
      <c r="B18" s="12">
        <v>6</v>
      </c>
      <c r="C18" s="12">
        <v>4</v>
      </c>
      <c r="D18" s="5">
        <f t="shared" si="0"/>
        <v>66.666666666666657</v>
      </c>
      <c r="E18" s="11" t="s">
        <v>33</v>
      </c>
      <c r="F18" s="13">
        <v>0</v>
      </c>
      <c r="G18" s="13">
        <v>0</v>
      </c>
      <c r="H18" s="14" t="e">
        <f t="shared" si="1"/>
        <v>#DIV/0!</v>
      </c>
    </row>
    <row r="19" spans="1:8" ht="22.5">
      <c r="A19" s="11" t="s">
        <v>34</v>
      </c>
      <c r="B19" s="12">
        <v>0</v>
      </c>
      <c r="C19" s="13">
        <v>0</v>
      </c>
      <c r="D19" s="5" t="e">
        <f t="shared" si="0"/>
        <v>#DIV/0!</v>
      </c>
      <c r="E19" s="11" t="s">
        <v>35</v>
      </c>
      <c r="F19" s="13">
        <v>945.9</v>
      </c>
      <c r="G19" s="13">
        <v>103.5</v>
      </c>
      <c r="H19" s="14">
        <f>G19/F19*100</f>
        <v>10.941960038058991</v>
      </c>
    </row>
    <row r="20" spans="1:8" ht="22.5">
      <c r="A20" s="11" t="s">
        <v>36</v>
      </c>
      <c r="B20" s="12">
        <v>2501.3000000000002</v>
      </c>
      <c r="C20" s="13">
        <v>490.8</v>
      </c>
      <c r="D20" s="5">
        <f t="shared" si="0"/>
        <v>19.621796665733818</v>
      </c>
      <c r="E20" s="11" t="s">
        <v>37</v>
      </c>
      <c r="F20" s="13">
        <v>24785.4</v>
      </c>
      <c r="G20" s="13">
        <v>6299.7</v>
      </c>
      <c r="H20" s="14">
        <f>G20/F20*100</f>
        <v>25.416979350746811</v>
      </c>
    </row>
    <row r="21" spans="1:8" ht="33.75">
      <c r="A21" s="11" t="s">
        <v>38</v>
      </c>
      <c r="B21" s="12">
        <v>1360</v>
      </c>
      <c r="C21" s="13">
        <v>137.6</v>
      </c>
      <c r="D21" s="5">
        <f t="shared" si="0"/>
        <v>10.117647058823529</v>
      </c>
      <c r="E21" s="11" t="s">
        <v>39</v>
      </c>
      <c r="F21" s="13">
        <v>8</v>
      </c>
      <c r="G21" s="13">
        <v>0</v>
      </c>
      <c r="H21" s="14">
        <f>G21/F21*100</f>
        <v>0</v>
      </c>
    </row>
    <row r="22" spans="1:8" ht="22.5">
      <c r="A22" s="17" t="s">
        <v>40</v>
      </c>
      <c r="B22" s="18">
        <v>20</v>
      </c>
      <c r="C22" s="14">
        <v>0</v>
      </c>
      <c r="D22" s="5">
        <f t="shared" si="0"/>
        <v>0</v>
      </c>
      <c r="E22" s="11"/>
      <c r="F22" s="13"/>
      <c r="G22" s="13"/>
      <c r="H22" s="14"/>
    </row>
    <row r="23" spans="1:8" ht="31.5">
      <c r="A23" s="17" t="s">
        <v>41</v>
      </c>
      <c r="B23" s="18">
        <v>50</v>
      </c>
      <c r="C23" s="14">
        <v>12.8</v>
      </c>
      <c r="D23" s="5">
        <f t="shared" si="0"/>
        <v>25.6</v>
      </c>
      <c r="E23" s="7" t="s">
        <v>42</v>
      </c>
      <c r="F23" s="9">
        <v>6973.7</v>
      </c>
      <c r="G23" s="16">
        <v>1318</v>
      </c>
      <c r="H23" s="5">
        <f t="shared" si="1"/>
        <v>18.899579850007886</v>
      </c>
    </row>
    <row r="24" spans="1:8" ht="22.5">
      <c r="A24" s="11" t="s">
        <v>43</v>
      </c>
      <c r="B24" s="12">
        <v>210.3</v>
      </c>
      <c r="C24" s="13">
        <v>157.19999999999999</v>
      </c>
      <c r="D24" s="5">
        <f t="shared" si="0"/>
        <v>74.750356633380875</v>
      </c>
      <c r="E24" s="7" t="s">
        <v>44</v>
      </c>
      <c r="F24" s="9">
        <v>0</v>
      </c>
      <c r="G24" s="16">
        <v>0</v>
      </c>
      <c r="H24" s="5">
        <v>0</v>
      </c>
    </row>
    <row r="25" spans="1:8" ht="22.5">
      <c r="A25" s="11" t="s">
        <v>45</v>
      </c>
      <c r="B25" s="12">
        <v>1286.5</v>
      </c>
      <c r="C25" s="13">
        <v>47.7</v>
      </c>
      <c r="D25" s="5">
        <f t="shared" si="0"/>
        <v>3.7077341624562767</v>
      </c>
      <c r="E25" s="7" t="s">
        <v>46</v>
      </c>
      <c r="F25" s="9">
        <v>200890.1</v>
      </c>
      <c r="G25" s="16">
        <v>51177.1</v>
      </c>
      <c r="H25" s="5">
        <f t="shared" si="1"/>
        <v>25.475172743704142</v>
      </c>
    </row>
    <row r="26" spans="1:8" ht="22.5">
      <c r="A26" s="11" t="s">
        <v>47</v>
      </c>
      <c r="B26" s="12">
        <v>481</v>
      </c>
      <c r="C26" s="13">
        <v>214.7</v>
      </c>
      <c r="D26" s="5">
        <f t="shared" si="0"/>
        <v>44.636174636174637</v>
      </c>
      <c r="E26" s="11" t="s">
        <v>13</v>
      </c>
      <c r="F26" s="19">
        <f>F27+F28</f>
        <v>144412.70000000001</v>
      </c>
      <c r="G26" s="13">
        <f>G27+G28</f>
        <v>37126.799999999996</v>
      </c>
      <c r="H26" s="14">
        <f t="shared" si="1"/>
        <v>25.70881923819719</v>
      </c>
    </row>
    <row r="27" spans="1:8" ht="22.5">
      <c r="A27" s="11" t="s">
        <v>48</v>
      </c>
      <c r="B27" s="12"/>
      <c r="C27" s="13">
        <v>16.100000000000001</v>
      </c>
      <c r="D27" s="5" t="e">
        <f t="shared" si="0"/>
        <v>#DIV/0!</v>
      </c>
      <c r="E27" s="11" t="s">
        <v>49</v>
      </c>
      <c r="F27" s="13">
        <v>134625</v>
      </c>
      <c r="G27" s="13">
        <v>34515.1</v>
      </c>
      <c r="H27" s="14">
        <f t="shared" si="1"/>
        <v>25.63795728876509</v>
      </c>
    </row>
    <row r="28" spans="1:8" ht="22.5">
      <c r="A28" s="11" t="s">
        <v>50</v>
      </c>
      <c r="B28" s="12">
        <v>31.6</v>
      </c>
      <c r="C28" s="13"/>
      <c r="D28" s="5">
        <f t="shared" si="0"/>
        <v>0</v>
      </c>
      <c r="E28" s="11" t="s">
        <v>51</v>
      </c>
      <c r="F28" s="13">
        <v>9787.7000000000007</v>
      </c>
      <c r="G28" s="13">
        <v>2611.6999999999998</v>
      </c>
      <c r="H28" s="14">
        <f t="shared" si="1"/>
        <v>26.683490503386899</v>
      </c>
    </row>
    <row r="29" spans="1:8" ht="22.5">
      <c r="A29" s="17" t="s">
        <v>52</v>
      </c>
      <c r="B29" s="18">
        <v>16831.400000000001</v>
      </c>
      <c r="C29" s="14">
        <v>3077.3</v>
      </c>
      <c r="D29" s="5">
        <f t="shared" si="0"/>
        <v>18.283089939042505</v>
      </c>
      <c r="E29" s="11" t="s">
        <v>53</v>
      </c>
      <c r="F29" s="13">
        <f>F30+F33</f>
        <v>26132.9</v>
      </c>
      <c r="G29" s="13">
        <f>G30+G33</f>
        <v>9090.2000000000007</v>
      </c>
      <c r="H29" s="14">
        <f t="shared" si="1"/>
        <v>34.784505355318387</v>
      </c>
    </row>
    <row r="30" spans="1:8" ht="22.5">
      <c r="A30" s="20" t="s">
        <v>54</v>
      </c>
      <c r="B30" s="8">
        <f>B17+B7</f>
        <v>83750.899999999994</v>
      </c>
      <c r="C30" s="8">
        <f>C17+C7</f>
        <v>19046.399999999998</v>
      </c>
      <c r="D30" s="5">
        <f t="shared" si="0"/>
        <v>22.741725760558989</v>
      </c>
      <c r="E30" s="11" t="s">
        <v>49</v>
      </c>
      <c r="F30" s="13">
        <v>24974</v>
      </c>
      <c r="G30" s="13">
        <v>8797.7000000000007</v>
      </c>
      <c r="H30" s="14">
        <f t="shared" si="1"/>
        <v>35.227436533995359</v>
      </c>
    </row>
    <row r="31" spans="1:8" ht="33.75">
      <c r="A31" s="20" t="s">
        <v>55</v>
      </c>
      <c r="B31" s="8">
        <v>303582.59999999998</v>
      </c>
      <c r="C31" s="16">
        <v>79513.3</v>
      </c>
      <c r="D31" s="5">
        <f t="shared" si="0"/>
        <v>26.191652617771904</v>
      </c>
      <c r="E31" s="11" t="s">
        <v>17</v>
      </c>
      <c r="F31" s="28">
        <v>19324.8</v>
      </c>
      <c r="G31" s="13">
        <v>7177.4</v>
      </c>
      <c r="H31" s="14">
        <f t="shared" si="1"/>
        <v>37.140875972843183</v>
      </c>
    </row>
    <row r="32" spans="1:8" ht="22.5">
      <c r="A32" s="11" t="s">
        <v>56</v>
      </c>
      <c r="B32" s="12">
        <v>65950</v>
      </c>
      <c r="C32" s="13">
        <v>16487.5</v>
      </c>
      <c r="D32" s="5">
        <f t="shared" si="0"/>
        <v>25</v>
      </c>
      <c r="E32" s="11" t="s">
        <v>57</v>
      </c>
      <c r="F32" s="28">
        <v>4565.3999999999996</v>
      </c>
      <c r="G32" s="13">
        <v>1447.1</v>
      </c>
      <c r="H32" s="14">
        <f t="shared" si="1"/>
        <v>31.69711306785824</v>
      </c>
    </row>
    <row r="33" spans="1:8" ht="22.5">
      <c r="A33" s="11" t="s">
        <v>58</v>
      </c>
      <c r="B33" s="12">
        <v>0</v>
      </c>
      <c r="C33" s="13">
        <v>0</v>
      </c>
      <c r="D33" s="5" t="e">
        <f t="shared" si="0"/>
        <v>#DIV/0!</v>
      </c>
      <c r="E33" s="11" t="s">
        <v>51</v>
      </c>
      <c r="F33" s="13">
        <v>1158.9000000000001</v>
      </c>
      <c r="G33" s="13">
        <v>292.5</v>
      </c>
      <c r="H33" s="14">
        <f t="shared" si="1"/>
        <v>25.239451203727668</v>
      </c>
    </row>
    <row r="34" spans="1:8" ht="22.5">
      <c r="A34" s="21" t="s">
        <v>59</v>
      </c>
      <c r="B34" s="12">
        <v>66696</v>
      </c>
      <c r="C34" s="13">
        <v>25169.4</v>
      </c>
      <c r="D34" s="5">
        <f t="shared" si="0"/>
        <v>37.737495501979126</v>
      </c>
      <c r="E34" s="11" t="s">
        <v>21</v>
      </c>
      <c r="F34" s="13">
        <v>0</v>
      </c>
      <c r="G34" s="13">
        <v>0</v>
      </c>
      <c r="H34" s="14" t="e">
        <f t="shared" si="1"/>
        <v>#DIV/0!</v>
      </c>
    </row>
    <row r="35" spans="1:8" ht="22.5">
      <c r="A35" s="21" t="s">
        <v>60</v>
      </c>
      <c r="B35" s="12">
        <v>132476.6</v>
      </c>
      <c r="C35" s="13">
        <v>29648.3</v>
      </c>
      <c r="D35" s="5">
        <f t="shared" si="0"/>
        <v>22.380027869072723</v>
      </c>
      <c r="E35" s="11" t="s">
        <v>49</v>
      </c>
      <c r="F35" s="13">
        <v>150</v>
      </c>
      <c r="G35" s="13">
        <v>0</v>
      </c>
      <c r="H35" s="14">
        <f t="shared" si="1"/>
        <v>0</v>
      </c>
    </row>
    <row r="36" spans="1:8" ht="22.5">
      <c r="A36" s="21"/>
      <c r="B36" s="12"/>
      <c r="C36" s="13"/>
      <c r="D36" s="5"/>
      <c r="E36" s="11" t="s">
        <v>51</v>
      </c>
      <c r="F36" s="13">
        <v>0</v>
      </c>
      <c r="G36" s="13">
        <v>0</v>
      </c>
      <c r="H36" s="14">
        <v>0</v>
      </c>
    </row>
    <row r="37" spans="1:8" ht="45">
      <c r="A37" s="11" t="s">
        <v>61</v>
      </c>
      <c r="B37" s="12">
        <v>0</v>
      </c>
      <c r="C37" s="13">
        <v>0</v>
      </c>
      <c r="D37" s="5" t="e">
        <f t="shared" si="0"/>
        <v>#DIV/0!</v>
      </c>
      <c r="E37" s="11" t="s">
        <v>62</v>
      </c>
      <c r="F37" s="22">
        <v>50</v>
      </c>
      <c r="G37" s="15">
        <v>38.200000000000003</v>
      </c>
      <c r="H37" s="14">
        <f t="shared" si="1"/>
        <v>76.400000000000006</v>
      </c>
    </row>
    <row r="38" spans="1:8" ht="45">
      <c r="A38" s="11" t="s">
        <v>63</v>
      </c>
      <c r="B38" s="12">
        <v>0</v>
      </c>
      <c r="C38" s="13">
        <v>-53.6</v>
      </c>
      <c r="D38" s="5" t="e">
        <f t="shared" si="0"/>
        <v>#DIV/0!</v>
      </c>
      <c r="E38" s="11" t="s">
        <v>23</v>
      </c>
      <c r="F38" s="13">
        <f>F39+F40</f>
        <v>1460.2</v>
      </c>
      <c r="G38" s="13">
        <v>100</v>
      </c>
      <c r="H38" s="14">
        <f t="shared" si="1"/>
        <v>6.8483769346664838</v>
      </c>
    </row>
    <row r="39" spans="1:8" ht="22.5">
      <c r="A39" s="11"/>
      <c r="B39" s="12"/>
      <c r="C39" s="13"/>
      <c r="D39" s="5"/>
      <c r="E39" s="11" t="s">
        <v>49</v>
      </c>
      <c r="F39" s="13">
        <v>1460.2</v>
      </c>
      <c r="G39" s="13">
        <v>100</v>
      </c>
      <c r="H39" s="14">
        <f t="shared" si="1"/>
        <v>6.8483769346664838</v>
      </c>
    </row>
    <row r="40" spans="1:8">
      <c r="A40" s="11"/>
      <c r="B40" s="12"/>
      <c r="C40" s="13"/>
      <c r="D40" s="5"/>
      <c r="E40" s="23" t="s">
        <v>51</v>
      </c>
      <c r="F40" s="13">
        <v>0</v>
      </c>
      <c r="G40" s="13">
        <v>0</v>
      </c>
      <c r="H40" s="14">
        <v>0</v>
      </c>
    </row>
    <row r="41" spans="1:8">
      <c r="A41" s="24" t="s">
        <v>64</v>
      </c>
      <c r="B41" s="8"/>
      <c r="C41" s="16"/>
      <c r="D41" s="25"/>
      <c r="E41" s="7" t="s">
        <v>65</v>
      </c>
      <c r="F41" s="9">
        <v>76333.399999999994</v>
      </c>
      <c r="G41" s="16">
        <v>23588.2</v>
      </c>
      <c r="H41" s="5">
        <f t="shared" si="1"/>
        <v>30.901545064152785</v>
      </c>
    </row>
    <row r="42" spans="1:8" ht="22.5">
      <c r="A42" s="11"/>
      <c r="B42" s="26" t="s">
        <v>66</v>
      </c>
      <c r="C42" s="26" t="s">
        <v>91</v>
      </c>
      <c r="D42" s="27" t="s">
        <v>67</v>
      </c>
      <c r="E42" s="11" t="s">
        <v>68</v>
      </c>
      <c r="F42" s="13">
        <f>F43+F44</f>
        <v>60650.9</v>
      </c>
      <c r="G42" s="13">
        <f>G43+G44</f>
        <v>17412.2</v>
      </c>
      <c r="H42" s="14">
        <f t="shared" si="1"/>
        <v>28.708889727934789</v>
      </c>
    </row>
    <row r="43" spans="1:8" ht="22.5">
      <c r="A43" s="11" t="s">
        <v>69</v>
      </c>
      <c r="B43" s="13">
        <v>21856</v>
      </c>
      <c r="C43" s="28">
        <v>22470.3</v>
      </c>
      <c r="D43" s="13">
        <f>C43-B43</f>
        <v>614.29999999999927</v>
      </c>
      <c r="E43" s="11" t="s">
        <v>49</v>
      </c>
      <c r="F43" s="13">
        <v>11400.5</v>
      </c>
      <c r="G43" s="13">
        <v>3390.2</v>
      </c>
      <c r="H43" s="14">
        <f t="shared" si="1"/>
        <v>29.737292224025257</v>
      </c>
    </row>
    <row r="44" spans="1:8" ht="22.5">
      <c r="A44" s="11" t="s">
        <v>70</v>
      </c>
      <c r="B44" s="13"/>
      <c r="C44" s="15"/>
      <c r="D44" s="13">
        <v>0</v>
      </c>
      <c r="E44" s="11" t="s">
        <v>51</v>
      </c>
      <c r="F44" s="15">
        <v>49250.400000000001</v>
      </c>
      <c r="G44" s="13">
        <v>14022</v>
      </c>
      <c r="H44" s="14">
        <f t="shared" si="1"/>
        <v>28.47083475464159</v>
      </c>
    </row>
    <row r="45" spans="1:8" ht="22.5">
      <c r="A45" s="11" t="s">
        <v>71</v>
      </c>
      <c r="B45" s="13">
        <v>50050</v>
      </c>
      <c r="C45" s="28">
        <v>51050</v>
      </c>
      <c r="D45" s="13">
        <f>C45-B45</f>
        <v>1000</v>
      </c>
      <c r="E45" s="11" t="s">
        <v>15</v>
      </c>
      <c r="F45" s="13">
        <f>F46+F49</f>
        <v>8817.2999999999993</v>
      </c>
      <c r="G45" s="13">
        <v>3603.6</v>
      </c>
      <c r="H45" s="14">
        <f t="shared" si="1"/>
        <v>40.869653975706846</v>
      </c>
    </row>
    <row r="46" spans="1:8" ht="22.5">
      <c r="A46" s="11" t="s">
        <v>72</v>
      </c>
      <c r="B46" s="28">
        <v>2597.6999999999998</v>
      </c>
      <c r="C46" s="28">
        <v>5818.2</v>
      </c>
      <c r="D46" s="13">
        <f>C46-B46</f>
        <v>3220.5</v>
      </c>
      <c r="E46" s="11" t="s">
        <v>49</v>
      </c>
      <c r="F46" s="13">
        <v>0</v>
      </c>
      <c r="G46" s="13">
        <v>0</v>
      </c>
      <c r="H46" s="14">
        <v>0</v>
      </c>
    </row>
    <row r="47" spans="1:8">
      <c r="A47" s="20" t="s">
        <v>64</v>
      </c>
      <c r="B47" s="8"/>
      <c r="C47" s="13" t="s">
        <v>73</v>
      </c>
      <c r="D47" s="25"/>
      <c r="E47" s="11" t="s">
        <v>17</v>
      </c>
      <c r="F47" s="13">
        <v>0</v>
      </c>
      <c r="G47" s="13">
        <v>0</v>
      </c>
      <c r="H47" s="14">
        <v>0</v>
      </c>
    </row>
    <row r="48" spans="1:8" ht="22.5">
      <c r="A48" s="20" t="s">
        <v>68</v>
      </c>
      <c r="B48" s="8">
        <f>B49+B50</f>
        <v>234709.1</v>
      </c>
      <c r="C48" s="8">
        <f>SUM(C49:C50)</f>
        <v>61847.700000000004</v>
      </c>
      <c r="D48" s="25">
        <f t="shared" ref="D48:D60" si="2">C48/B48*100</f>
        <v>26.35078912577314</v>
      </c>
      <c r="E48" s="11" t="s">
        <v>57</v>
      </c>
      <c r="F48" s="13">
        <v>0</v>
      </c>
      <c r="G48" s="13">
        <v>0</v>
      </c>
      <c r="H48" s="14">
        <v>0</v>
      </c>
    </row>
    <row r="49" spans="1:8" ht="22.5">
      <c r="A49" s="11" t="s">
        <v>49</v>
      </c>
      <c r="B49" s="12">
        <v>172919</v>
      </c>
      <c r="C49" s="13">
        <v>44496.3</v>
      </c>
      <c r="D49" s="14">
        <f t="shared" si="2"/>
        <v>25.732452766902426</v>
      </c>
      <c r="E49" s="11" t="s">
        <v>51</v>
      </c>
      <c r="F49" s="13">
        <v>8817.2999999999993</v>
      </c>
      <c r="G49" s="13">
        <v>3603.6</v>
      </c>
      <c r="H49" s="14">
        <f t="shared" si="1"/>
        <v>40.869653975706846</v>
      </c>
    </row>
    <row r="50" spans="1:8" ht="33.75">
      <c r="A50" s="11" t="s">
        <v>51</v>
      </c>
      <c r="B50" s="12">
        <f>SUM(F28+F44+F57)</f>
        <v>61790.100000000006</v>
      </c>
      <c r="C50" s="12">
        <f>SUM(G28+G44+G57)</f>
        <v>17351.400000000001</v>
      </c>
      <c r="D50" s="14">
        <f t="shared" si="2"/>
        <v>28.081197473381657</v>
      </c>
      <c r="E50" s="11" t="s">
        <v>74</v>
      </c>
      <c r="F50" s="13">
        <v>652</v>
      </c>
      <c r="G50" s="29">
        <v>0</v>
      </c>
      <c r="H50" s="14">
        <f t="shared" si="1"/>
        <v>0</v>
      </c>
    </row>
    <row r="51" spans="1:8" ht="33.75">
      <c r="A51" s="20" t="s">
        <v>15</v>
      </c>
      <c r="B51" s="8">
        <f>B52+B55</f>
        <v>37149.800000000003</v>
      </c>
      <c r="C51" s="8">
        <f>C52+C55</f>
        <v>13318.7</v>
      </c>
      <c r="D51" s="25">
        <f t="shared" si="2"/>
        <v>35.851337019311003</v>
      </c>
      <c r="E51" s="11" t="s">
        <v>23</v>
      </c>
      <c r="F51" s="13">
        <f>F52+F53</f>
        <v>500</v>
      </c>
      <c r="G51" s="13">
        <f>G52+G53</f>
        <v>0</v>
      </c>
      <c r="H51" s="14">
        <f t="shared" si="1"/>
        <v>0</v>
      </c>
    </row>
    <row r="52" spans="1:8" ht="22.5">
      <c r="A52" s="11" t="s">
        <v>49</v>
      </c>
      <c r="B52" s="12">
        <v>26641</v>
      </c>
      <c r="C52" s="13">
        <v>9096.2000000000007</v>
      </c>
      <c r="D52" s="14">
        <f t="shared" si="2"/>
        <v>34.143613227731691</v>
      </c>
      <c r="E52" s="11" t="s">
        <v>49</v>
      </c>
      <c r="F52" s="15">
        <v>0</v>
      </c>
      <c r="G52" s="13">
        <v>0</v>
      </c>
      <c r="H52" s="14" t="e">
        <f t="shared" si="1"/>
        <v>#DIV/0!</v>
      </c>
    </row>
    <row r="53" spans="1:8" ht="22.5">
      <c r="A53" s="11" t="s">
        <v>17</v>
      </c>
      <c r="B53" s="12">
        <v>20151.099999999999</v>
      </c>
      <c r="C53" s="13">
        <v>7339.1</v>
      </c>
      <c r="D53" s="14">
        <f t="shared" si="2"/>
        <v>36.4203442988224</v>
      </c>
      <c r="E53" s="11" t="s">
        <v>51</v>
      </c>
      <c r="F53" s="13">
        <v>500</v>
      </c>
      <c r="G53" s="13">
        <v>0</v>
      </c>
      <c r="H53" s="14">
        <v>0</v>
      </c>
    </row>
    <row r="54" spans="1:8" ht="21">
      <c r="A54" s="11" t="s">
        <v>57</v>
      </c>
      <c r="B54" s="12">
        <v>5225.7</v>
      </c>
      <c r="C54" s="13">
        <v>1556</v>
      </c>
      <c r="D54" s="14">
        <f t="shared" si="2"/>
        <v>29.775915188395814</v>
      </c>
      <c r="E54" s="7" t="s">
        <v>75</v>
      </c>
      <c r="F54" s="9">
        <v>23855.599999999999</v>
      </c>
      <c r="G54" s="16">
        <v>5007.5</v>
      </c>
      <c r="H54" s="5">
        <f t="shared" si="1"/>
        <v>20.990878452019654</v>
      </c>
    </row>
    <row r="55" spans="1:8" ht="22.5">
      <c r="A55" s="11" t="s">
        <v>51</v>
      </c>
      <c r="B55" s="30">
        <f>SUM(F33+F49+F59)</f>
        <v>10508.8</v>
      </c>
      <c r="C55" s="30">
        <f>SUM(G33+G49+G59)</f>
        <v>4222.5</v>
      </c>
      <c r="D55" s="14">
        <f t="shared" si="2"/>
        <v>40.180610535931791</v>
      </c>
      <c r="E55" s="7" t="s">
        <v>76</v>
      </c>
      <c r="F55" s="9">
        <v>3522</v>
      </c>
      <c r="G55" s="16">
        <v>1079.9000000000001</v>
      </c>
      <c r="H55" s="5">
        <f t="shared" si="1"/>
        <v>30.661555934128337</v>
      </c>
    </row>
    <row r="56" spans="1:8" ht="22.5">
      <c r="A56" s="20" t="s">
        <v>77</v>
      </c>
      <c r="B56" s="31">
        <f>B57+B58</f>
        <v>802</v>
      </c>
      <c r="C56" s="31">
        <f>C57+C58</f>
        <v>0</v>
      </c>
      <c r="D56" s="25">
        <f t="shared" si="2"/>
        <v>0</v>
      </c>
      <c r="E56" s="11" t="s">
        <v>13</v>
      </c>
      <c r="F56" s="13">
        <f>F57</f>
        <v>2752</v>
      </c>
      <c r="G56" s="13">
        <f>G57</f>
        <v>717.7</v>
      </c>
      <c r="H56" s="14">
        <f t="shared" si="1"/>
        <v>26.07921511627907</v>
      </c>
    </row>
    <row r="57" spans="1:8" ht="22.5">
      <c r="A57" s="11" t="s">
        <v>49</v>
      </c>
      <c r="B57" s="12">
        <v>150</v>
      </c>
      <c r="C57" s="13">
        <v>0</v>
      </c>
      <c r="D57" s="14">
        <f t="shared" si="2"/>
        <v>0</v>
      </c>
      <c r="E57" s="11" t="s">
        <v>51</v>
      </c>
      <c r="F57" s="13">
        <v>2752</v>
      </c>
      <c r="G57" s="13">
        <v>717.7</v>
      </c>
      <c r="H57" s="14">
        <f t="shared" si="1"/>
        <v>26.07921511627907</v>
      </c>
    </row>
    <row r="58" spans="1:8" ht="22.5">
      <c r="A58" s="11" t="s">
        <v>51</v>
      </c>
      <c r="B58" s="12">
        <f>F50+F36</f>
        <v>652</v>
      </c>
      <c r="C58" s="12">
        <f>G36+G50</f>
        <v>0</v>
      </c>
      <c r="D58" s="14">
        <f t="shared" si="2"/>
        <v>0</v>
      </c>
      <c r="E58" s="11" t="s">
        <v>15</v>
      </c>
      <c r="F58" s="32">
        <f>F59</f>
        <v>532.6</v>
      </c>
      <c r="G58" s="32">
        <f>G59</f>
        <v>326.39999999999998</v>
      </c>
      <c r="H58" s="14">
        <f t="shared" si="1"/>
        <v>61.284265865565146</v>
      </c>
    </row>
    <row r="59" spans="1:8" ht="33.75">
      <c r="A59" s="20" t="s">
        <v>23</v>
      </c>
      <c r="B59" s="8">
        <f>SUM(B60:B61)</f>
        <v>11928.3</v>
      </c>
      <c r="C59" s="8">
        <f>C60+C61</f>
        <v>124.2</v>
      </c>
      <c r="D59" s="25">
        <f t="shared" si="2"/>
        <v>1.0412212972510753</v>
      </c>
      <c r="E59" s="11" t="s">
        <v>51</v>
      </c>
      <c r="F59" s="32">
        <v>532.6</v>
      </c>
      <c r="G59" s="13">
        <v>326.39999999999998</v>
      </c>
      <c r="H59" s="14">
        <f>G59/F59*100</f>
        <v>61.284265865565146</v>
      </c>
    </row>
    <row r="60" spans="1:8" ht="31.5">
      <c r="A60" s="11" t="s">
        <v>49</v>
      </c>
      <c r="B60" s="32">
        <v>11428.3</v>
      </c>
      <c r="C60" s="13">
        <v>124.2</v>
      </c>
      <c r="D60" s="14">
        <f t="shared" si="2"/>
        <v>1.0867758109255097</v>
      </c>
      <c r="E60" s="7" t="s">
        <v>78</v>
      </c>
      <c r="F60" s="9">
        <v>4600</v>
      </c>
      <c r="G60" s="16">
        <v>931.8</v>
      </c>
      <c r="H60" s="5">
        <f>G60/F60*100</f>
        <v>20.256521739130434</v>
      </c>
    </row>
    <row r="61" spans="1:8" ht="22.5">
      <c r="A61" s="11" t="s">
        <v>51</v>
      </c>
      <c r="B61" s="13">
        <f>F40+F53</f>
        <v>500</v>
      </c>
      <c r="C61" s="13">
        <f>G40+G53</f>
        <v>0</v>
      </c>
      <c r="D61" s="14">
        <v>0</v>
      </c>
      <c r="E61" s="7" t="s">
        <v>79</v>
      </c>
      <c r="F61" s="9">
        <v>18752.599999999999</v>
      </c>
      <c r="G61" s="16">
        <v>5521.3</v>
      </c>
      <c r="H61" s="5">
        <f>G61/F61*100</f>
        <v>29.442850591384666</v>
      </c>
    </row>
    <row r="62" spans="1:8" ht="22.5">
      <c r="A62" s="11"/>
      <c r="B62" s="12"/>
      <c r="C62" s="13"/>
      <c r="D62" s="14"/>
      <c r="E62" s="20" t="s">
        <v>80</v>
      </c>
      <c r="F62" s="16">
        <f>SUM(B6-F6)</f>
        <v>-10546</v>
      </c>
      <c r="G62" s="16">
        <f>C6-G6</f>
        <v>-4340.5</v>
      </c>
      <c r="H62" s="5">
        <f t="shared" si="1"/>
        <v>41.157784942158166</v>
      </c>
    </row>
    <row r="63" spans="1:8">
      <c r="A63" s="33"/>
      <c r="B63" s="33"/>
      <c r="C63" s="34"/>
      <c r="D63" s="34"/>
      <c r="E63" s="35"/>
      <c r="F63" s="35"/>
      <c r="G63" s="36"/>
      <c r="H63" s="36"/>
    </row>
    <row r="64" spans="1:8">
      <c r="A64" s="44" t="s">
        <v>81</v>
      </c>
      <c r="B64" s="44"/>
      <c r="C64" s="37"/>
      <c r="D64" s="37"/>
      <c r="E64" s="38" t="s">
        <v>82</v>
      </c>
      <c r="F64" s="38"/>
      <c r="G64" s="34"/>
      <c r="H64" s="34"/>
    </row>
    <row r="65" spans="1:8">
      <c r="A65" s="34"/>
      <c r="B65" s="34"/>
      <c r="C65" s="37"/>
      <c r="D65" s="37"/>
      <c r="E65" s="38"/>
      <c r="F65" s="38"/>
      <c r="G65" s="34"/>
      <c r="H65" s="34"/>
    </row>
    <row r="66" spans="1:8">
      <c r="A66" s="34" t="s">
        <v>83</v>
      </c>
      <c r="B66" s="34"/>
      <c r="C66" s="38" t="s">
        <v>84</v>
      </c>
      <c r="D66" s="34"/>
      <c r="E66" s="34"/>
      <c r="F66" s="34"/>
      <c r="G66" s="34"/>
      <c r="H66" s="34"/>
    </row>
  </sheetData>
  <mergeCells count="4">
    <mergeCell ref="A1:H1"/>
    <mergeCell ref="A2:H2"/>
    <mergeCell ref="A3:H3"/>
    <mergeCell ref="A64:B6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6"/>
  <sheetViews>
    <sheetView tabSelected="1" topLeftCell="A34" workbookViewId="0">
      <selection activeCell="D46" sqref="D46"/>
    </sheetView>
  </sheetViews>
  <sheetFormatPr defaultRowHeight="15"/>
  <cols>
    <col min="1" max="1" width="17.7109375" customWidth="1"/>
    <col min="5" max="5" width="18.28515625" customWidth="1"/>
  </cols>
  <sheetData>
    <row r="1" spans="1:8">
      <c r="A1" s="42" t="s">
        <v>0</v>
      </c>
      <c r="B1" s="42"/>
      <c r="C1" s="42"/>
      <c r="D1" s="42"/>
      <c r="E1" s="42"/>
      <c r="F1" s="42"/>
      <c r="G1" s="42"/>
      <c r="H1" s="42"/>
    </row>
    <row r="2" spans="1:8">
      <c r="A2" s="43" t="s">
        <v>1</v>
      </c>
      <c r="B2" s="43"/>
      <c r="C2" s="43"/>
      <c r="D2" s="43"/>
      <c r="E2" s="43"/>
      <c r="F2" s="43"/>
      <c r="G2" s="43"/>
      <c r="H2" s="43"/>
    </row>
    <row r="3" spans="1:8">
      <c r="A3" s="43" t="s">
        <v>94</v>
      </c>
      <c r="B3" s="43"/>
      <c r="C3" s="43"/>
      <c r="D3" s="43"/>
      <c r="E3" s="43"/>
      <c r="F3" s="43"/>
      <c r="G3" s="43"/>
      <c r="H3" s="43"/>
    </row>
    <row r="4" spans="1:8">
      <c r="A4" s="1"/>
      <c r="B4" s="1"/>
      <c r="C4" s="1"/>
      <c r="D4" s="1"/>
      <c r="E4" s="1"/>
      <c r="F4" s="1"/>
      <c r="G4" s="1"/>
      <c r="H4" s="1"/>
    </row>
    <row r="5" spans="1:8" ht="45">
      <c r="A5" s="2" t="s">
        <v>2</v>
      </c>
      <c r="B5" s="2" t="s">
        <v>87</v>
      </c>
      <c r="C5" s="2" t="s">
        <v>3</v>
      </c>
      <c r="D5" s="2" t="s">
        <v>4</v>
      </c>
      <c r="E5" s="2" t="s">
        <v>5</v>
      </c>
      <c r="F5" s="2" t="s">
        <v>87</v>
      </c>
      <c r="G5" s="2" t="s">
        <v>6</v>
      </c>
      <c r="H5" s="2" t="s">
        <v>7</v>
      </c>
    </row>
    <row r="6" spans="1:8">
      <c r="A6" s="3" t="s">
        <v>8</v>
      </c>
      <c r="B6" s="4">
        <f>B30+B31</f>
        <v>435986.5</v>
      </c>
      <c r="C6" s="4">
        <f>C30+C31</f>
        <v>330122.09999999998</v>
      </c>
      <c r="D6" s="25">
        <f>C6/B6*100</f>
        <v>75.71842247409036</v>
      </c>
      <c r="E6" s="3" t="s">
        <v>9</v>
      </c>
      <c r="F6" s="4">
        <f>F7+F14+F15+F16+F23+F24+F25+F41+F54+F55+F60+F61</f>
        <v>446794.1</v>
      </c>
      <c r="G6" s="4">
        <f>G7+G14+G15+G16+G23+G24+G25+G41+G54+G55+G60+G61</f>
        <v>333621.39999999997</v>
      </c>
      <c r="H6" s="6">
        <f>G6/F6*100</f>
        <v>74.670054953724758</v>
      </c>
    </row>
    <row r="7" spans="1:8" ht="21">
      <c r="A7" s="7" t="s">
        <v>10</v>
      </c>
      <c r="B7" s="8">
        <f>B8+B9+B10+B11+B12+B13+B14+B15+B16</f>
        <v>65668.799999999988</v>
      </c>
      <c r="C7" s="8">
        <f>C8+C9+C10+C11+C12+C13+C14+C15+C16</f>
        <v>53930.7</v>
      </c>
      <c r="D7" s="25">
        <f t="shared" ref="D7:D38" si="0">C7/B7*100</f>
        <v>82.125301513047305</v>
      </c>
      <c r="E7" s="7" t="s">
        <v>11</v>
      </c>
      <c r="F7" s="9">
        <v>30890</v>
      </c>
      <c r="G7" s="10">
        <v>23388.5</v>
      </c>
      <c r="H7" s="5">
        <f t="shared" ref="H7:H62" si="1">G7/F7*100</f>
        <v>75.71544189057947</v>
      </c>
    </row>
    <row r="8" spans="1:8" ht="22.5">
      <c r="A8" s="11" t="s">
        <v>12</v>
      </c>
      <c r="B8" s="12">
        <v>23775.1</v>
      </c>
      <c r="C8" s="13">
        <v>17883.3</v>
      </c>
      <c r="D8" s="14">
        <f t="shared" si="0"/>
        <v>75.218611067881952</v>
      </c>
      <c r="E8" s="11" t="s">
        <v>13</v>
      </c>
      <c r="F8" s="13">
        <v>26058.1</v>
      </c>
      <c r="G8" s="13">
        <v>19642.3</v>
      </c>
      <c r="H8" s="14">
        <f t="shared" si="1"/>
        <v>75.378864921080208</v>
      </c>
    </row>
    <row r="9" spans="1:8" ht="22.5">
      <c r="A9" s="11" t="s">
        <v>14</v>
      </c>
      <c r="B9" s="12">
        <v>3084.3</v>
      </c>
      <c r="C9" s="13">
        <v>2465.6999999999998</v>
      </c>
      <c r="D9" s="14">
        <f t="shared" si="0"/>
        <v>79.943585254352683</v>
      </c>
      <c r="E9" s="11" t="s">
        <v>15</v>
      </c>
      <c r="F9" s="13">
        <v>1680.7</v>
      </c>
      <c r="G9" s="13">
        <v>1210.5</v>
      </c>
      <c r="H9" s="14">
        <f t="shared" si="1"/>
        <v>72.023561611233404</v>
      </c>
    </row>
    <row r="10" spans="1:8" ht="22.5">
      <c r="A10" s="11" t="s">
        <v>16</v>
      </c>
      <c r="B10" s="12">
        <v>5442</v>
      </c>
      <c r="C10" s="13">
        <v>4364.7</v>
      </c>
      <c r="D10" s="14">
        <f t="shared" si="0"/>
        <v>80.20396912899669</v>
      </c>
      <c r="E10" s="11" t="s">
        <v>17</v>
      </c>
      <c r="F10" s="15">
        <v>814</v>
      </c>
      <c r="G10" s="13">
        <v>588.70000000000005</v>
      </c>
      <c r="H10" s="14">
        <f t="shared" si="1"/>
        <v>72.32186732186733</v>
      </c>
    </row>
    <row r="11" spans="1:8">
      <c r="A11" s="11" t="s">
        <v>18</v>
      </c>
      <c r="B11" s="12">
        <v>289.5</v>
      </c>
      <c r="C11" s="13">
        <v>141.4</v>
      </c>
      <c r="D11" s="14">
        <f t="shared" si="0"/>
        <v>48.842832469775473</v>
      </c>
      <c r="E11" s="11" t="s">
        <v>19</v>
      </c>
      <c r="F11" s="15">
        <v>659</v>
      </c>
      <c r="G11" s="13">
        <v>478.5</v>
      </c>
      <c r="H11" s="14">
        <f t="shared" si="1"/>
        <v>72.610015174506827</v>
      </c>
    </row>
    <row r="12" spans="1:8" ht="22.5">
      <c r="A12" s="11" t="s">
        <v>20</v>
      </c>
      <c r="B12" s="12">
        <v>2371.8000000000002</v>
      </c>
      <c r="C12" s="13">
        <v>1824.6</v>
      </c>
      <c r="D12" s="14">
        <f t="shared" si="0"/>
        <v>76.928914748292428</v>
      </c>
      <c r="E12" s="11" t="s">
        <v>21</v>
      </c>
      <c r="F12" s="13">
        <v>0</v>
      </c>
      <c r="G12" s="13">
        <v>0</v>
      </c>
      <c r="H12" s="14">
        <v>0</v>
      </c>
    </row>
    <row r="13" spans="1:8" ht="33.75">
      <c r="A13" s="11" t="s">
        <v>22</v>
      </c>
      <c r="B13" s="12">
        <v>28224</v>
      </c>
      <c r="C13" s="13">
        <v>25463.5</v>
      </c>
      <c r="D13" s="14">
        <f t="shared" si="0"/>
        <v>90.219316893424036</v>
      </c>
      <c r="E13" s="11" t="s">
        <v>23</v>
      </c>
      <c r="F13" s="13">
        <v>146.19999999999999</v>
      </c>
      <c r="G13" s="13">
        <v>146.1</v>
      </c>
      <c r="H13" s="14">
        <f t="shared" si="1"/>
        <v>99.931600547195629</v>
      </c>
    </row>
    <row r="14" spans="1:8" ht="21">
      <c r="A14" s="11" t="s">
        <v>24</v>
      </c>
      <c r="B14" s="12">
        <v>982.1</v>
      </c>
      <c r="C14" s="13">
        <v>691.4</v>
      </c>
      <c r="D14" s="14">
        <f t="shared" si="0"/>
        <v>70.400162916199974</v>
      </c>
      <c r="E14" s="7" t="s">
        <v>25</v>
      </c>
      <c r="F14" s="9">
        <v>833</v>
      </c>
      <c r="G14" s="16">
        <v>550.1</v>
      </c>
      <c r="H14" s="5">
        <f t="shared" si="1"/>
        <v>66.038415366146467</v>
      </c>
    </row>
    <row r="15" spans="1:8" ht="31.5">
      <c r="A15" s="11" t="s">
        <v>26</v>
      </c>
      <c r="B15" s="12">
        <v>1500</v>
      </c>
      <c r="C15" s="13">
        <v>1096.0999999999999</v>
      </c>
      <c r="D15" s="14">
        <f t="shared" si="0"/>
        <v>73.073333333333323</v>
      </c>
      <c r="E15" s="7" t="s">
        <v>27</v>
      </c>
      <c r="F15" s="9">
        <v>1419.2</v>
      </c>
      <c r="G15" s="16">
        <v>1070.3</v>
      </c>
      <c r="H15" s="5">
        <f t="shared" si="1"/>
        <v>75.41572717023675</v>
      </c>
    </row>
    <row r="16" spans="1:8" ht="22.5">
      <c r="A16" s="11" t="s">
        <v>28</v>
      </c>
      <c r="B16" s="12">
        <v>0</v>
      </c>
      <c r="C16" s="13">
        <v>0</v>
      </c>
      <c r="D16" s="14" t="e">
        <f t="shared" si="0"/>
        <v>#DIV/0!</v>
      </c>
      <c r="E16" s="7" t="s">
        <v>29</v>
      </c>
      <c r="F16" s="16">
        <f>SUM(F17:F22)</f>
        <v>41543.100000000006</v>
      </c>
      <c r="G16" s="16">
        <v>25167.4</v>
      </c>
      <c r="H16" s="5">
        <f t="shared" si="1"/>
        <v>60.581420259922822</v>
      </c>
    </row>
    <row r="17" spans="1:8" ht="21">
      <c r="A17" s="7" t="s">
        <v>30</v>
      </c>
      <c r="B17" s="8">
        <f>B19+B20+B21+B22+B23+B24+B25+B26+B28+B27+B29+B18</f>
        <v>24064.400000000001</v>
      </c>
      <c r="C17" s="8">
        <f>C19+C20+C21+C22+C23+C24+C25+C26+C27+C28+C29+C18</f>
        <v>14907.199999999999</v>
      </c>
      <c r="D17" s="25">
        <f t="shared" si="0"/>
        <v>61.947108591944946</v>
      </c>
      <c r="E17" s="11" t="s">
        <v>31</v>
      </c>
      <c r="F17" s="13">
        <v>4752.8999999999996</v>
      </c>
      <c r="G17" s="13">
        <v>2511</v>
      </c>
      <c r="H17" s="14">
        <f t="shared" si="1"/>
        <v>52.830903238023112</v>
      </c>
    </row>
    <row r="18" spans="1:8">
      <c r="A18" s="11" t="s">
        <v>32</v>
      </c>
      <c r="B18" s="12">
        <v>6</v>
      </c>
      <c r="C18" s="12">
        <v>12</v>
      </c>
      <c r="D18" s="14">
        <f t="shared" si="0"/>
        <v>200</v>
      </c>
      <c r="E18" s="11" t="s">
        <v>33</v>
      </c>
      <c r="F18" s="13">
        <v>0</v>
      </c>
      <c r="G18" s="13">
        <v>0</v>
      </c>
      <c r="H18" s="14" t="e">
        <f t="shared" si="1"/>
        <v>#DIV/0!</v>
      </c>
    </row>
    <row r="19" spans="1:8" ht="22.5">
      <c r="A19" s="11" t="s">
        <v>34</v>
      </c>
      <c r="B19" s="12">
        <v>0</v>
      </c>
      <c r="C19" s="13">
        <v>0</v>
      </c>
      <c r="D19" s="14" t="e">
        <f t="shared" si="0"/>
        <v>#DIV/0!</v>
      </c>
      <c r="E19" s="11" t="s">
        <v>35</v>
      </c>
      <c r="F19" s="13">
        <v>945.9</v>
      </c>
      <c r="G19" s="13">
        <v>681.1</v>
      </c>
      <c r="H19" s="14">
        <f>G19/F19*100</f>
        <v>72.005497409874195</v>
      </c>
    </row>
    <row r="20" spans="1:8" ht="22.5">
      <c r="A20" s="11" t="s">
        <v>36</v>
      </c>
      <c r="B20" s="12">
        <v>2501.3000000000002</v>
      </c>
      <c r="C20" s="13">
        <v>1599.3</v>
      </c>
      <c r="D20" s="14">
        <f t="shared" si="0"/>
        <v>63.938751849038489</v>
      </c>
      <c r="E20" s="11" t="s">
        <v>37</v>
      </c>
      <c r="F20" s="13">
        <v>35396.300000000003</v>
      </c>
      <c r="G20" s="13">
        <v>21535.3</v>
      </c>
      <c r="H20" s="14">
        <f>G20/F20*100</f>
        <v>60.840539830434246</v>
      </c>
    </row>
    <row r="21" spans="1:8" ht="33.75">
      <c r="A21" s="11" t="s">
        <v>38</v>
      </c>
      <c r="B21" s="12">
        <v>1360</v>
      </c>
      <c r="C21" s="13">
        <v>550.70000000000005</v>
      </c>
      <c r="D21" s="14">
        <f t="shared" si="0"/>
        <v>40.492647058823536</v>
      </c>
      <c r="E21" s="11" t="s">
        <v>39</v>
      </c>
      <c r="F21" s="13">
        <v>448</v>
      </c>
      <c r="G21" s="13">
        <v>440</v>
      </c>
      <c r="H21" s="14">
        <f>G21/F21*100</f>
        <v>98.214285714285708</v>
      </c>
    </row>
    <row r="22" spans="1:8" ht="22.5">
      <c r="A22" s="17" t="s">
        <v>40</v>
      </c>
      <c r="B22" s="18">
        <v>20</v>
      </c>
      <c r="C22" s="14">
        <v>25.7</v>
      </c>
      <c r="D22" s="14">
        <f t="shared" si="0"/>
        <v>128.5</v>
      </c>
      <c r="E22" s="11"/>
      <c r="F22" s="13"/>
      <c r="G22" s="13"/>
      <c r="H22" s="14"/>
    </row>
    <row r="23" spans="1:8" ht="31.5">
      <c r="A23" s="17" t="s">
        <v>41</v>
      </c>
      <c r="B23" s="18">
        <v>50</v>
      </c>
      <c r="C23" s="14">
        <v>28.1</v>
      </c>
      <c r="D23" s="14">
        <f t="shared" si="0"/>
        <v>56.2</v>
      </c>
      <c r="E23" s="7" t="s">
        <v>42</v>
      </c>
      <c r="F23" s="9">
        <v>26529.599999999999</v>
      </c>
      <c r="G23" s="16">
        <v>16441.5</v>
      </c>
      <c r="H23" s="5">
        <f t="shared" si="1"/>
        <v>61.974172245341052</v>
      </c>
    </row>
    <row r="24" spans="1:8" ht="22.5">
      <c r="A24" s="11" t="s">
        <v>43</v>
      </c>
      <c r="B24" s="12">
        <v>210.3</v>
      </c>
      <c r="C24" s="13">
        <v>203</v>
      </c>
      <c r="D24" s="14">
        <f t="shared" si="0"/>
        <v>96.528768426058008</v>
      </c>
      <c r="E24" s="7" t="s">
        <v>44</v>
      </c>
      <c r="F24" s="9">
        <v>0</v>
      </c>
      <c r="G24" s="16">
        <v>0</v>
      </c>
      <c r="H24" s="5">
        <v>0</v>
      </c>
    </row>
    <row r="25" spans="1:8" ht="22.5">
      <c r="A25" s="11" t="s">
        <v>45</v>
      </c>
      <c r="B25" s="12">
        <v>1286.5</v>
      </c>
      <c r="C25" s="13">
        <v>207.4</v>
      </c>
      <c r="D25" s="14">
        <f t="shared" si="0"/>
        <v>16.121259230470269</v>
      </c>
      <c r="E25" s="7" t="s">
        <v>46</v>
      </c>
      <c r="F25" s="9">
        <v>215496.8</v>
      </c>
      <c r="G25" s="16">
        <v>163394.79999999999</v>
      </c>
      <c r="H25" s="5">
        <f t="shared" si="1"/>
        <v>75.822378800984509</v>
      </c>
    </row>
    <row r="26" spans="1:8" ht="22.5">
      <c r="A26" s="11" t="s">
        <v>47</v>
      </c>
      <c r="B26" s="12">
        <v>1166.8</v>
      </c>
      <c r="C26" s="13">
        <v>1242.0999999999999</v>
      </c>
      <c r="D26" s="14">
        <f t="shared" si="0"/>
        <v>106.45354816592389</v>
      </c>
      <c r="E26" s="11" t="s">
        <v>13</v>
      </c>
      <c r="F26" s="19">
        <f>F27+F28</f>
        <v>155697.1</v>
      </c>
      <c r="G26" s="13">
        <f>G27+G28</f>
        <v>120568.4</v>
      </c>
      <c r="H26" s="14">
        <f t="shared" si="1"/>
        <v>77.437794281332145</v>
      </c>
    </row>
    <row r="27" spans="1:8" ht="22.5">
      <c r="A27" s="11" t="s">
        <v>48</v>
      </c>
      <c r="B27" s="12"/>
      <c r="C27" s="13">
        <v>-0.4</v>
      </c>
      <c r="D27" s="14" t="e">
        <f t="shared" si="0"/>
        <v>#DIV/0!</v>
      </c>
      <c r="E27" s="11" t="s">
        <v>49</v>
      </c>
      <c r="F27" s="13">
        <v>145399</v>
      </c>
      <c r="G27" s="13">
        <v>112755.5</v>
      </c>
      <c r="H27" s="14">
        <f t="shared" si="1"/>
        <v>77.549020282120239</v>
      </c>
    </row>
    <row r="28" spans="1:8" ht="22.5">
      <c r="A28" s="11" t="s">
        <v>50</v>
      </c>
      <c r="B28" s="12">
        <v>31.6</v>
      </c>
      <c r="C28" s="13"/>
      <c r="D28" s="14">
        <f t="shared" si="0"/>
        <v>0</v>
      </c>
      <c r="E28" s="11" t="s">
        <v>51</v>
      </c>
      <c r="F28" s="13">
        <v>10298.1</v>
      </c>
      <c r="G28" s="13">
        <v>7812.9</v>
      </c>
      <c r="H28" s="14">
        <f t="shared" si="1"/>
        <v>75.867393014245337</v>
      </c>
    </row>
    <row r="29" spans="1:8" ht="22.5">
      <c r="A29" s="17" t="s">
        <v>52</v>
      </c>
      <c r="B29" s="18">
        <v>17431.900000000001</v>
      </c>
      <c r="C29" s="14">
        <v>11039.3</v>
      </c>
      <c r="D29" s="14">
        <f t="shared" si="0"/>
        <v>63.328151262914531</v>
      </c>
      <c r="E29" s="11" t="s">
        <v>53</v>
      </c>
      <c r="F29" s="13">
        <f>F30+F33</f>
        <v>27855.3</v>
      </c>
      <c r="G29" s="13">
        <f>G30+G33</f>
        <v>21900.6</v>
      </c>
      <c r="H29" s="14">
        <f t="shared" si="1"/>
        <v>78.622739658162004</v>
      </c>
    </row>
    <row r="30" spans="1:8" ht="22.5">
      <c r="A30" s="20" t="s">
        <v>54</v>
      </c>
      <c r="B30" s="8">
        <f>B17+B7</f>
        <v>89733.199999999983</v>
      </c>
      <c r="C30" s="8">
        <f>C17+C7</f>
        <v>68837.899999999994</v>
      </c>
      <c r="D30" s="25">
        <f t="shared" si="0"/>
        <v>76.713969857310346</v>
      </c>
      <c r="E30" s="11" t="s">
        <v>49</v>
      </c>
      <c r="F30" s="13">
        <v>26665.5</v>
      </c>
      <c r="G30" s="13">
        <v>21078.5</v>
      </c>
      <c r="H30" s="14">
        <f t="shared" si="1"/>
        <v>79.047833342708742</v>
      </c>
    </row>
    <row r="31" spans="1:8" ht="33.75">
      <c r="A31" s="20" t="s">
        <v>55</v>
      </c>
      <c r="B31" s="8">
        <v>346253.3</v>
      </c>
      <c r="C31" s="16">
        <v>261284.2</v>
      </c>
      <c r="D31" s="25">
        <f t="shared" si="0"/>
        <v>75.460421604646086</v>
      </c>
      <c r="E31" s="11" t="s">
        <v>17</v>
      </c>
      <c r="F31" s="28">
        <v>20499.5</v>
      </c>
      <c r="G31" s="13">
        <v>16307.1</v>
      </c>
      <c r="H31" s="14">
        <f t="shared" si="1"/>
        <v>79.548769482182493</v>
      </c>
    </row>
    <row r="32" spans="1:8" ht="22.5">
      <c r="A32" s="11" t="s">
        <v>56</v>
      </c>
      <c r="B32" s="12">
        <v>65950</v>
      </c>
      <c r="C32" s="13">
        <v>51462.5</v>
      </c>
      <c r="D32" s="14">
        <f t="shared" si="0"/>
        <v>78.032600454890073</v>
      </c>
      <c r="E32" s="11" t="s">
        <v>57</v>
      </c>
      <c r="F32" s="28">
        <v>5075</v>
      </c>
      <c r="G32" s="13">
        <v>3941.6</v>
      </c>
      <c r="H32" s="14">
        <f t="shared" si="1"/>
        <v>77.666995073891627</v>
      </c>
    </row>
    <row r="33" spans="1:8" ht="22.5">
      <c r="A33" s="11" t="s">
        <v>58</v>
      </c>
      <c r="B33" s="12">
        <v>0</v>
      </c>
      <c r="C33" s="13">
        <v>0</v>
      </c>
      <c r="D33" s="14" t="e">
        <f t="shared" si="0"/>
        <v>#DIV/0!</v>
      </c>
      <c r="E33" s="11" t="s">
        <v>51</v>
      </c>
      <c r="F33" s="13">
        <v>1189.8</v>
      </c>
      <c r="G33" s="13">
        <v>822.1</v>
      </c>
      <c r="H33" s="14">
        <f t="shared" si="1"/>
        <v>69.095646327113798</v>
      </c>
    </row>
    <row r="34" spans="1:8" ht="22.5">
      <c r="A34" s="21" t="s">
        <v>59</v>
      </c>
      <c r="B34" s="12">
        <v>74395.7</v>
      </c>
      <c r="C34" s="13">
        <v>58946.8</v>
      </c>
      <c r="D34" s="14">
        <f t="shared" si="0"/>
        <v>79.234149285509787</v>
      </c>
      <c r="E34" s="11" t="s">
        <v>21</v>
      </c>
      <c r="F34" s="13">
        <f>F35+F36</f>
        <v>150</v>
      </c>
      <c r="G34" s="13">
        <f>G35+G36</f>
        <v>150</v>
      </c>
      <c r="H34" s="14">
        <f t="shared" si="1"/>
        <v>100</v>
      </c>
    </row>
    <row r="35" spans="1:8" ht="22.5">
      <c r="A35" s="21" t="s">
        <v>60</v>
      </c>
      <c r="B35" s="12">
        <v>135743.1</v>
      </c>
      <c r="C35" s="13">
        <v>105454.3</v>
      </c>
      <c r="D35" s="14">
        <f t="shared" si="0"/>
        <v>77.686674313464181</v>
      </c>
      <c r="E35" s="11" t="s">
        <v>49</v>
      </c>
      <c r="F35" s="13">
        <v>150</v>
      </c>
      <c r="G35" s="13">
        <v>150</v>
      </c>
      <c r="H35" s="14">
        <f t="shared" si="1"/>
        <v>100</v>
      </c>
    </row>
    <row r="36" spans="1:8" ht="22.5">
      <c r="A36" s="21"/>
      <c r="B36" s="12"/>
      <c r="C36" s="13"/>
      <c r="D36" s="14"/>
      <c r="E36" s="11" t="s">
        <v>51</v>
      </c>
      <c r="F36" s="13">
        <v>0</v>
      </c>
      <c r="G36" s="13">
        <v>0</v>
      </c>
      <c r="H36" s="14">
        <v>0</v>
      </c>
    </row>
    <row r="37" spans="1:8" ht="45">
      <c r="A37" s="11" t="s">
        <v>61</v>
      </c>
      <c r="B37" s="12">
        <v>0</v>
      </c>
      <c r="C37" s="13">
        <v>333.1</v>
      </c>
      <c r="D37" s="14" t="e">
        <f t="shared" si="0"/>
        <v>#DIV/0!</v>
      </c>
      <c r="E37" s="11" t="s">
        <v>62</v>
      </c>
      <c r="F37" s="22">
        <v>50</v>
      </c>
      <c r="G37" s="15">
        <v>43.2</v>
      </c>
      <c r="H37" s="14">
        <f t="shared" si="1"/>
        <v>86.4</v>
      </c>
    </row>
    <row r="38" spans="1:8" ht="45">
      <c r="A38" s="11" t="s">
        <v>63</v>
      </c>
      <c r="B38" s="12">
        <v>0</v>
      </c>
      <c r="C38" s="13">
        <v>-701</v>
      </c>
      <c r="D38" s="14" t="e">
        <f t="shared" si="0"/>
        <v>#DIV/0!</v>
      </c>
      <c r="E38" s="11" t="s">
        <v>23</v>
      </c>
      <c r="F38" s="13">
        <f>F39+F40</f>
        <v>1525.1</v>
      </c>
      <c r="G38" s="13">
        <f>G39+G40</f>
        <v>1014.3</v>
      </c>
      <c r="H38" s="14">
        <f t="shared" si="1"/>
        <v>66.507114287587697</v>
      </c>
    </row>
    <row r="39" spans="1:8" ht="22.5">
      <c r="A39" s="11"/>
      <c r="B39" s="12"/>
      <c r="C39" s="13"/>
      <c r="D39" s="5"/>
      <c r="E39" s="11" t="s">
        <v>49</v>
      </c>
      <c r="F39" s="13">
        <v>1525.1</v>
      </c>
      <c r="G39" s="13">
        <v>1014.3</v>
      </c>
      <c r="H39" s="14">
        <f t="shared" si="1"/>
        <v>66.507114287587697</v>
      </c>
    </row>
    <row r="40" spans="1:8">
      <c r="A40" s="11"/>
      <c r="B40" s="12"/>
      <c r="C40" s="13"/>
      <c r="D40" s="5"/>
      <c r="E40" s="23" t="s">
        <v>51</v>
      </c>
      <c r="F40" s="13">
        <v>0</v>
      </c>
      <c r="G40" s="13"/>
      <c r="H40" s="14">
        <v>0</v>
      </c>
    </row>
    <row r="41" spans="1:8">
      <c r="A41" s="24" t="s">
        <v>64</v>
      </c>
      <c r="B41" s="8"/>
      <c r="C41" s="16"/>
      <c r="D41" s="25"/>
      <c r="E41" s="7" t="s">
        <v>65</v>
      </c>
      <c r="F41" s="9">
        <v>78273.2</v>
      </c>
      <c r="G41" s="16">
        <v>62085.5</v>
      </c>
      <c r="H41" s="5">
        <f t="shared" si="1"/>
        <v>79.318975077037862</v>
      </c>
    </row>
    <row r="42" spans="1:8" ht="22.5">
      <c r="A42" s="11"/>
      <c r="B42" s="26" t="s">
        <v>66</v>
      </c>
      <c r="C42" s="26" t="s">
        <v>95</v>
      </c>
      <c r="D42" s="27" t="s">
        <v>67</v>
      </c>
      <c r="E42" s="11" t="s">
        <v>68</v>
      </c>
      <c r="F42" s="13">
        <f>F43+F44</f>
        <v>61125.9</v>
      </c>
      <c r="G42" s="13">
        <f>G43+G44</f>
        <v>48210.2</v>
      </c>
      <c r="H42" s="14">
        <f t="shared" si="1"/>
        <v>78.870331561580272</v>
      </c>
    </row>
    <row r="43" spans="1:8" ht="22.5">
      <c r="A43" s="11" t="s">
        <v>69</v>
      </c>
      <c r="B43" s="13">
        <v>21856</v>
      </c>
      <c r="C43" s="28">
        <v>12410.2</v>
      </c>
      <c r="D43" s="13">
        <f>C43-B43</f>
        <v>-9445.7999999999993</v>
      </c>
      <c r="E43" s="11" t="s">
        <v>49</v>
      </c>
      <c r="F43" s="13">
        <v>11875.5</v>
      </c>
      <c r="G43" s="13">
        <v>9558.7000000000007</v>
      </c>
      <c r="H43" s="14">
        <f t="shared" si="1"/>
        <v>80.490926697823255</v>
      </c>
    </row>
    <row r="44" spans="1:8" ht="22.5">
      <c r="A44" s="11" t="s">
        <v>70</v>
      </c>
      <c r="B44" s="13"/>
      <c r="C44" s="15"/>
      <c r="D44" s="13">
        <v>0</v>
      </c>
      <c r="E44" s="11" t="s">
        <v>51</v>
      </c>
      <c r="F44" s="15">
        <v>49250.400000000001</v>
      </c>
      <c r="G44" s="13">
        <v>38651.5</v>
      </c>
      <c r="H44" s="14">
        <f t="shared" si="1"/>
        <v>78.479565648197777</v>
      </c>
    </row>
    <row r="45" spans="1:8" ht="22.5">
      <c r="A45" s="11" t="s">
        <v>71</v>
      </c>
      <c r="B45" s="13">
        <v>50050</v>
      </c>
      <c r="C45" s="28">
        <v>50050</v>
      </c>
      <c r="D45" s="13">
        <f>C45-B45</f>
        <v>0</v>
      </c>
      <c r="E45" s="11" t="s">
        <v>15</v>
      </c>
      <c r="F45" s="13">
        <f>F46+F49</f>
        <v>9877.7999999999993</v>
      </c>
      <c r="G45" s="13">
        <f>G46+G49</f>
        <v>8141.2</v>
      </c>
      <c r="H45" s="14">
        <f t="shared" si="1"/>
        <v>82.419162161614935</v>
      </c>
    </row>
    <row r="46" spans="1:8" ht="22.5">
      <c r="A46" s="11" t="s">
        <v>72</v>
      </c>
      <c r="B46" s="28">
        <v>2597.6999999999998</v>
      </c>
      <c r="C46" s="28">
        <v>2779.3</v>
      </c>
      <c r="D46" s="13">
        <f>C46-B46</f>
        <v>181.60000000000036</v>
      </c>
      <c r="E46" s="11" t="s">
        <v>49</v>
      </c>
      <c r="F46" s="13">
        <v>0</v>
      </c>
      <c r="G46" s="13">
        <v>0</v>
      </c>
      <c r="H46" s="14">
        <v>0</v>
      </c>
    </row>
    <row r="47" spans="1:8">
      <c r="A47" s="20" t="s">
        <v>64</v>
      </c>
      <c r="B47" s="8"/>
      <c r="C47" s="13" t="s">
        <v>73</v>
      </c>
      <c r="D47" s="25"/>
      <c r="E47" s="11" t="s">
        <v>17</v>
      </c>
      <c r="F47" s="13">
        <v>0</v>
      </c>
      <c r="G47" s="13">
        <v>0</v>
      </c>
      <c r="H47" s="14">
        <v>0</v>
      </c>
    </row>
    <row r="48" spans="1:8" ht="22.5">
      <c r="A48" s="20" t="s">
        <v>68</v>
      </c>
      <c r="B48" s="8">
        <f>B49+B50</f>
        <v>246772.9</v>
      </c>
      <c r="C48" s="8">
        <f>SUM(C49:C50)</f>
        <v>191213</v>
      </c>
      <c r="D48" s="25">
        <f t="shared" ref="D48:D60" si="2">C48/B48*100</f>
        <v>77.485412701313635</v>
      </c>
      <c r="E48" s="11" t="s">
        <v>57</v>
      </c>
      <c r="F48" s="13">
        <v>0</v>
      </c>
      <c r="G48" s="13">
        <v>0</v>
      </c>
      <c r="H48" s="14">
        <v>0</v>
      </c>
    </row>
    <row r="49" spans="1:8" ht="22.5">
      <c r="A49" s="11" t="s">
        <v>49</v>
      </c>
      <c r="B49" s="12">
        <v>184433</v>
      </c>
      <c r="C49" s="13">
        <v>142725.5</v>
      </c>
      <c r="D49" s="14">
        <f t="shared" si="2"/>
        <v>77.386096848177928</v>
      </c>
      <c r="E49" s="11" t="s">
        <v>51</v>
      </c>
      <c r="F49" s="13">
        <v>9877.7999999999993</v>
      </c>
      <c r="G49" s="13">
        <v>8141.2</v>
      </c>
      <c r="H49" s="14">
        <f t="shared" si="1"/>
        <v>82.419162161614935</v>
      </c>
    </row>
    <row r="50" spans="1:8" ht="33.75">
      <c r="A50" s="11" t="s">
        <v>51</v>
      </c>
      <c r="B50" s="12">
        <f>SUM(F28+F44+F57)</f>
        <v>62339.9</v>
      </c>
      <c r="C50" s="12">
        <f>SUM(G28+G44+G57)</f>
        <v>48487.5</v>
      </c>
      <c r="D50" s="14">
        <f t="shared" si="2"/>
        <v>77.779239299389317</v>
      </c>
      <c r="E50" s="11" t="s">
        <v>74</v>
      </c>
      <c r="F50" s="13">
        <v>652</v>
      </c>
      <c r="G50" s="29">
        <v>401.3</v>
      </c>
      <c r="H50" s="14">
        <f t="shared" si="1"/>
        <v>61.54907975460123</v>
      </c>
    </row>
    <row r="51" spans="1:8" ht="33.75">
      <c r="A51" s="20" t="s">
        <v>15</v>
      </c>
      <c r="B51" s="8">
        <f>B52+B55</f>
        <v>40190.199999999997</v>
      </c>
      <c r="C51" s="8">
        <f>C52+C55</f>
        <v>31878.6</v>
      </c>
      <c r="D51" s="25">
        <f t="shared" si="2"/>
        <v>79.319336554682479</v>
      </c>
      <c r="E51" s="11" t="s">
        <v>23</v>
      </c>
      <c r="F51" s="13">
        <f>F52+F53</f>
        <v>647.29999999999995</v>
      </c>
      <c r="G51" s="13">
        <f>G52+G53</f>
        <v>47.3</v>
      </c>
      <c r="H51" s="14">
        <f t="shared" si="1"/>
        <v>7.3072763788042643</v>
      </c>
    </row>
    <row r="52" spans="1:8" ht="22.5">
      <c r="A52" s="11" t="s">
        <v>49</v>
      </c>
      <c r="B52" s="12">
        <v>28370.799999999999</v>
      </c>
      <c r="C52" s="13">
        <v>22307.3</v>
      </c>
      <c r="D52" s="14">
        <f t="shared" si="2"/>
        <v>78.627673523481889</v>
      </c>
      <c r="E52" s="11" t="s">
        <v>49</v>
      </c>
      <c r="F52" s="15">
        <v>0</v>
      </c>
      <c r="G52" s="13">
        <v>0</v>
      </c>
      <c r="H52" s="14" t="e">
        <f t="shared" si="1"/>
        <v>#DIV/0!</v>
      </c>
    </row>
    <row r="53" spans="1:8" ht="22.5">
      <c r="A53" s="11" t="s">
        <v>17</v>
      </c>
      <c r="B53" s="12">
        <v>21325.8</v>
      </c>
      <c r="C53" s="13">
        <v>16903.099999999999</v>
      </c>
      <c r="D53" s="14">
        <f t="shared" si="2"/>
        <v>79.261270386105082</v>
      </c>
      <c r="E53" s="11" t="s">
        <v>51</v>
      </c>
      <c r="F53" s="13">
        <v>647.29999999999995</v>
      </c>
      <c r="G53" s="13">
        <v>47.3</v>
      </c>
      <c r="H53" s="14">
        <v>0</v>
      </c>
    </row>
    <row r="54" spans="1:8" ht="21">
      <c r="A54" s="11" t="s">
        <v>92</v>
      </c>
      <c r="B54" s="12">
        <v>5746.3</v>
      </c>
      <c r="C54" s="13">
        <v>4431</v>
      </c>
      <c r="D54" s="14">
        <f t="shared" si="2"/>
        <v>77.110488488244613</v>
      </c>
      <c r="E54" s="7" t="s">
        <v>75</v>
      </c>
      <c r="F54" s="9">
        <v>23855.599999999999</v>
      </c>
      <c r="G54" s="16">
        <v>21055.1</v>
      </c>
      <c r="H54" s="5">
        <f t="shared" si="1"/>
        <v>88.260618051945869</v>
      </c>
    </row>
    <row r="55" spans="1:8" ht="22.5">
      <c r="A55" s="11" t="s">
        <v>51</v>
      </c>
      <c r="B55" s="30">
        <f>SUM(F33+F49+F59)</f>
        <v>11819.399999999998</v>
      </c>
      <c r="C55" s="30">
        <f>SUM(G33+G49+G59)</f>
        <v>9571.2999999999993</v>
      </c>
      <c r="D55" s="14">
        <f t="shared" si="2"/>
        <v>80.979575951401941</v>
      </c>
      <c r="E55" s="7" t="s">
        <v>76</v>
      </c>
      <c r="F55" s="9">
        <v>3745.4</v>
      </c>
      <c r="G55" s="16">
        <v>2704.3</v>
      </c>
      <c r="H55" s="5">
        <f t="shared" si="1"/>
        <v>72.203235969455875</v>
      </c>
    </row>
    <row r="56" spans="1:8" ht="22.5">
      <c r="A56" s="20" t="s">
        <v>77</v>
      </c>
      <c r="B56" s="31">
        <f>B57+B58</f>
        <v>802</v>
      </c>
      <c r="C56" s="31">
        <f>C57+C58</f>
        <v>551.29999999999995</v>
      </c>
      <c r="D56" s="25">
        <f t="shared" si="2"/>
        <v>68.740648379052359</v>
      </c>
      <c r="E56" s="11" t="s">
        <v>13</v>
      </c>
      <c r="F56" s="13">
        <f>F57</f>
        <v>2791.4</v>
      </c>
      <c r="G56" s="13">
        <f>G57</f>
        <v>2023.1</v>
      </c>
      <c r="H56" s="14">
        <f t="shared" si="1"/>
        <v>72.476176828831413</v>
      </c>
    </row>
    <row r="57" spans="1:8" ht="22.5">
      <c r="A57" s="11" t="s">
        <v>49</v>
      </c>
      <c r="B57" s="12">
        <v>150</v>
      </c>
      <c r="C57" s="13">
        <v>150</v>
      </c>
      <c r="D57" s="14">
        <f t="shared" si="2"/>
        <v>100</v>
      </c>
      <c r="E57" s="11" t="s">
        <v>51</v>
      </c>
      <c r="F57" s="13">
        <v>2791.4</v>
      </c>
      <c r="G57" s="13">
        <v>2023.1</v>
      </c>
      <c r="H57" s="14">
        <f t="shared" si="1"/>
        <v>72.476176828831413</v>
      </c>
    </row>
    <row r="58" spans="1:8" ht="22.5">
      <c r="A58" s="11" t="s">
        <v>51</v>
      </c>
      <c r="B58" s="12">
        <f>F50+F36</f>
        <v>652</v>
      </c>
      <c r="C58" s="12">
        <f>G36+G50</f>
        <v>401.3</v>
      </c>
      <c r="D58" s="14">
        <f t="shared" si="2"/>
        <v>61.54907975460123</v>
      </c>
      <c r="E58" s="11" t="s">
        <v>15</v>
      </c>
      <c r="F58" s="32">
        <f>F59</f>
        <v>751.8</v>
      </c>
      <c r="G58" s="32">
        <f>G59</f>
        <v>608</v>
      </c>
      <c r="H58" s="14">
        <f t="shared" si="1"/>
        <v>80.872572492684228</v>
      </c>
    </row>
    <row r="59" spans="1:8" ht="33.75">
      <c r="A59" s="20" t="s">
        <v>23</v>
      </c>
      <c r="B59" s="8">
        <f>SUM(B60:B61)</f>
        <v>12206.599999999999</v>
      </c>
      <c r="C59" s="8">
        <f>C60+C61</f>
        <v>11093.099999999999</v>
      </c>
      <c r="D59" s="25">
        <f t="shared" si="2"/>
        <v>90.87788573394721</v>
      </c>
      <c r="E59" s="11" t="s">
        <v>51</v>
      </c>
      <c r="F59" s="32">
        <v>751.8</v>
      </c>
      <c r="G59" s="13">
        <v>608</v>
      </c>
      <c r="H59" s="14">
        <f>G59/F59*100</f>
        <v>80.872572492684228</v>
      </c>
    </row>
    <row r="60" spans="1:8" ht="31.5">
      <c r="A60" s="11" t="s">
        <v>49</v>
      </c>
      <c r="B60" s="32">
        <v>11559.3</v>
      </c>
      <c r="C60" s="13">
        <v>11045.8</v>
      </c>
      <c r="D60" s="14">
        <f t="shared" si="2"/>
        <v>95.557689479466745</v>
      </c>
      <c r="E60" s="7" t="s">
        <v>78</v>
      </c>
      <c r="F60" s="9">
        <v>4600</v>
      </c>
      <c r="G60" s="16">
        <v>2375</v>
      </c>
      <c r="H60" s="5">
        <f>G60/F60*100</f>
        <v>51.630434782608688</v>
      </c>
    </row>
    <row r="61" spans="1:8" ht="22.5">
      <c r="A61" s="11" t="s">
        <v>51</v>
      </c>
      <c r="B61" s="13">
        <f>F40+F53</f>
        <v>647.29999999999995</v>
      </c>
      <c r="C61" s="13">
        <f>G40+G53</f>
        <v>47.3</v>
      </c>
      <c r="D61" s="14">
        <v>0</v>
      </c>
      <c r="E61" s="7" t="s">
        <v>79</v>
      </c>
      <c r="F61" s="9">
        <v>19608.2</v>
      </c>
      <c r="G61" s="16">
        <v>15388.9</v>
      </c>
      <c r="H61" s="5">
        <f>G61/F61*100</f>
        <v>78.481961628298365</v>
      </c>
    </row>
    <row r="62" spans="1:8" ht="22.5">
      <c r="A62" s="11"/>
      <c r="B62" s="12"/>
      <c r="C62" s="13"/>
      <c r="D62" s="14"/>
      <c r="E62" s="20" t="s">
        <v>80</v>
      </c>
      <c r="F62" s="16">
        <f>SUM(B6-F6)</f>
        <v>-10807.599999999977</v>
      </c>
      <c r="G62" s="16">
        <f>C6-G6</f>
        <v>-3499.2999999999884</v>
      </c>
      <c r="H62" s="5">
        <f t="shared" si="1"/>
        <v>32.378141307968427</v>
      </c>
    </row>
    <row r="63" spans="1:8">
      <c r="A63" s="33"/>
      <c r="B63" s="33"/>
      <c r="C63" s="34"/>
      <c r="D63" s="34"/>
      <c r="E63" s="39"/>
      <c r="F63" s="40"/>
      <c r="G63" s="41"/>
      <c r="H63" s="41"/>
    </row>
    <row r="64" spans="1:8">
      <c r="A64" s="44" t="s">
        <v>81</v>
      </c>
      <c r="B64" s="44"/>
      <c r="C64" s="37"/>
      <c r="D64" s="37"/>
      <c r="E64" s="38" t="s">
        <v>82</v>
      </c>
      <c r="F64" s="38"/>
      <c r="G64" s="34"/>
      <c r="H64" s="34"/>
    </row>
    <row r="65" spans="1:8">
      <c r="A65" s="34"/>
      <c r="B65" s="34"/>
      <c r="C65" s="37"/>
      <c r="D65" s="37"/>
      <c r="E65" s="38"/>
      <c r="F65" s="38"/>
      <c r="G65" s="34"/>
      <c r="H65" s="34"/>
    </row>
    <row r="66" spans="1:8">
      <c r="A66" s="34" t="s">
        <v>83</v>
      </c>
      <c r="B66" s="34"/>
      <c r="C66" s="38" t="s">
        <v>93</v>
      </c>
      <c r="D66" s="34"/>
      <c r="E66" s="34"/>
      <c r="F66" s="34"/>
      <c r="G66" s="34"/>
      <c r="H66" s="34"/>
    </row>
  </sheetData>
  <mergeCells count="4">
    <mergeCell ref="A1:H1"/>
    <mergeCell ref="A2:H2"/>
    <mergeCell ref="A3:H3"/>
    <mergeCell ref="A64:B64"/>
  </mergeCells>
  <pageMargins left="0.7" right="0.21" top="0.32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01.02.2018</vt:lpstr>
      <vt:lpstr>01.03.2018</vt:lpstr>
      <vt:lpstr>01.04.2018</vt:lpstr>
      <vt:lpstr>01.10.2018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UserZav</cp:lastModifiedBy>
  <cp:lastPrinted>2018-10-16T11:33:40Z</cp:lastPrinted>
  <dcterms:created xsi:type="dcterms:W3CDTF">2018-02-02T07:16:35Z</dcterms:created>
  <dcterms:modified xsi:type="dcterms:W3CDTF">2020-07-30T10:55:38Z</dcterms:modified>
</cp:coreProperties>
</file>