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год'!$A$1:$D$130</definedName>
  </definedNames>
  <calcPr fullCalcOnLoad="1"/>
</workbook>
</file>

<file path=xl/sharedStrings.xml><?xml version="1.0" encoding="utf-8"?>
<sst xmlns="http://schemas.openxmlformats.org/spreadsheetml/2006/main" count="122" uniqueCount="87">
  <si>
    <t>Наименование муниципальных образований</t>
  </si>
  <si>
    <t>I.Муниципальный район</t>
  </si>
  <si>
    <t>тыс. рублей</t>
  </si>
  <si>
    <t>в том числе по бюджетам  :</t>
  </si>
  <si>
    <t xml:space="preserve">           из них: капремонт , строительство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</si>
  <si>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</si>
  <si>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</si>
  <si>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</si>
  <si>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t>Выделено на 2023 год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</si>
  <si>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</si>
  <si>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% освоения</t>
  </si>
  <si>
    <t>Управление образования Белохолуницкого района</t>
  </si>
  <si>
    <t>3.Субсидии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</si>
  <si>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</si>
  <si>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6.Субсидии на реализацию мер, направленных на выполнение предписаний надзорных органов и приведение зданий в соответствии с требованиями, предъявленными к безопасности в процессе эксплуатации, в муниципальных общеобразовательных организациях</t>
  </si>
  <si>
    <t>5.Cубсидии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</si>
  <si>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7.Субвенции местным бюджетам из областного бюджета на выполнение отдельных государственных полномочий по созданию в муниципальных районах, муниципальных округах, городских округах комиссий по делам несовершеннолетних и защите их прав и организации их деятельности в сфере профилактики безнадзорности и правонарушений несовершеннолетних, включая административную юрисдикцию</t>
  </si>
  <si>
    <t>8.Субвенции местным бюджетам из областного бюджета на выполнение отдельных государственных полномочий по начислению и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</si>
  <si>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9.Субвенции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</si>
  <si>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10.Субвенции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</si>
  <si>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11.Субвенции местным бюджетам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</si>
  <si>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Управление культуры Белохолуницкого района Кировской области</t>
  </si>
  <si>
    <t>1.Субсидии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</si>
  <si>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2.Субсидии бюджетам муниципальных районов на поддержку отрасли культуры</t>
  </si>
  <si>
    <t>3.Субсидии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</si>
  <si>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4.Субвенции бюджетам муниципальных районов на выполнение передаваемых полномочий субъектов Российской Федерации (субвенции местным бюджетам из областного бюджета на выполнение отдельных государственных полномочий по хранению, комплектованию, учету и использованию архивных документов)</t>
  </si>
  <si>
    <t>5.Субвенции бюджетам муниципальных районов на выполнение передаваемых полномочий субъектов Российской Федерации (субвенции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выплаты)</t>
  </si>
  <si>
    <t>Управление финансов администрации Белохолуницкого муниципального района Кировской области</t>
  </si>
  <si>
    <t>1.Дотации бюджетам муниципальных районов на выравнивание бюджетной обеспеченности из бюджета субъекта Российской Федерации</t>
  </si>
  <si>
    <t>2. Субсидии местным бюджетам из областного бюджета на выполнение расходных обязательств муниципальных образований  области</t>
  </si>
  <si>
    <t>3.Субвенции бюджетам муниципальных районов на выполнение передаваемых полномочий субъектов Российской Федерации (субвенций местным бюджетам из областного бюджета на выполнение отдельных государственных полномочий по возмещению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закона)</t>
  </si>
  <si>
    <t xml:space="preserve">1. Субсидии местным бюджетам из областного бюджета на оплату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            </t>
  </si>
  <si>
    <t>12.Межбюджетные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</si>
  <si>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13.Иные межбюджетные трансферты местным бюджетам из областного бюджета на государственную поддержку муниципальных общеобразовательных организаций Кировской области, обеспечивающих высокое качество образования</t>
  </si>
  <si>
    <t>14.Иные межбюджетные трансферты местным бюджетам из областного бюджета на финансовую поддержку детско-юношеского спорта)</t>
  </si>
  <si>
    <t>15.Иные межбюджетные трансферты местным бюджетам из областного бюджета на предоставление бесплатного горячего питания детям военнослужащих</t>
  </si>
  <si>
    <t>6.Межбюджетные трансферты, передаваемые бюджетам муниципальных районов на создание модельных муниципальных библиотек</t>
  </si>
  <si>
    <t>Администрация Белохолуницкого муниципального района Кировской области</t>
  </si>
  <si>
    <t>1.Субсидии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</si>
  <si>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 Субсидии местным бюджетам из областного бюджета на создание условий для занятий физической культурой и спортом</t>
  </si>
  <si>
    <t>3.Субсидии местным бюджетам из областного бюджета на создание мест (площадок) накопления твердых коммунальных отходов</t>
  </si>
  <si>
    <t>4.Субсидии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</si>
  <si>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6.Субвенции местным бюджетам из областного бюджета на выполнение  государственных полномочий по созданию и деятельности в муниципальных образованиях административных комиссий</t>
  </si>
  <si>
    <t>II Поселения</t>
  </si>
  <si>
    <t>1.Осуществление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</si>
  <si>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2.Реализация мероприятий по борьбе с борщевиком Сосновского</t>
  </si>
  <si>
    <t>3.Организация деятельности народных дружин</t>
  </si>
  <si>
    <t>4.Мероприятия, предусмотренные планом природоохранных мероприятий</t>
  </si>
  <si>
    <t>5.Капитальный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</si>
  <si>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 xml:space="preserve">     Белохолуницкое г/п</t>
  </si>
  <si>
    <t xml:space="preserve">     Всехсвятское с/п</t>
  </si>
  <si>
    <t xml:space="preserve">     Гуренское с/п</t>
  </si>
  <si>
    <t xml:space="preserve">     Ракаловское с/п</t>
  </si>
  <si>
    <t xml:space="preserve">     Прокопьевское с/п</t>
  </si>
  <si>
    <t xml:space="preserve">     Климковское с/п</t>
  </si>
  <si>
    <t xml:space="preserve">     Дубровское с/п</t>
  </si>
  <si>
    <t xml:space="preserve">     Поломское с/п</t>
  </si>
  <si>
    <t xml:space="preserve">     Троицкое с/п</t>
  </si>
  <si>
    <t xml:space="preserve">     Быдановское с/п</t>
  </si>
  <si>
    <t xml:space="preserve">     Подрезчихинское с/п</t>
  </si>
  <si>
    <t>7.Субсидии местным бюджетам из областного бюджета на создание мест (площадок) накопления твердых коммунальных отходов</t>
  </si>
  <si>
    <t>8.Реализация программ формирования современной городской среды</t>
  </si>
  <si>
    <t xml:space="preserve">9.Капитальный ремонт, ремонт и содержание автомобильных дорог общего пользования местного значения с твердым покрытием </t>
  </si>
  <si>
    <t>10.Грант на реализацию проекта инициативного бюджетирования "Народный бюджет"</t>
  </si>
  <si>
    <t>11.Создание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</si>
  <si>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12.Реализация государственной программы Кировской области "Формирование современной городской среды в населенных пунктах"</t>
  </si>
  <si>
    <t>4.Субвенции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</t>
  </si>
  <si>
    <t>5.Cубсидии местным бюджетам из областного бюджета на подготовку сведений о границах населенных пунктов и о границах территориальных зон</t>
  </si>
  <si>
    <t>13.Cубсидии местным бюджетам из областного бюджета на подготовку сведений о границах населенных пунктов и о границах территориальных зон</t>
  </si>
  <si>
    <t>6.Субвенции местным бюджетам из областного бюджета на содержание органов местного самоуправления, осуществляющих отдельные государственные полномочия области по поддержке сельскохозяйственного производства</t>
  </si>
  <si>
    <t>7.Субвенции местным бюджетам из областного бюджета на выполнение  государственных полномочий по созданию и деятельности в муниципальных образованиях административных комиссий</t>
  </si>
  <si>
    <t>8.Субвенции местным бюджетам из областного бюджета на выполнение отдельных государственных полномочий по осуществлению деятельности по опеке и попечительству</t>
  </si>
  <si>
    <t>9.Субвенции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</si>
  <si>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10.Субвенции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</si>
  <si>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11.Субвенции местным бюджетам из областного бюджета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</t>
  </si>
  <si>
    <t>12.Субвенции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</si>
  <si>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13.Иные межбюджетные трансферты на оборудование мест проживания семей, находящихся в трудной жизненной ситуации, автономными пожарными извещателями</t>
  </si>
  <si>
    <t>Всего субсидии</t>
  </si>
  <si>
    <t>Всего субвенции</t>
  </si>
  <si>
    <t>Всего межбюджетные трансферты</t>
  </si>
  <si>
    <t>Информация об освоении средств субвенций, субсидий и иных межбюджетных трансфертов по Белохолуницкому муниципальному району Кировской области на 01.08.2023</t>
  </si>
  <si>
    <t>Освоено на 01.08.2023 года</t>
  </si>
  <si>
    <t xml:space="preserve">7.Иные межбюджетные трансферты из фонда поддержки инициатив населения </t>
  </si>
  <si>
    <t xml:space="preserve">16.Иные межбюджетные трансферты из фонда поддержки инициатив населения </t>
  </si>
  <si>
    <t>14.Иные межбюджетные трансферты местным бюджетам из областного бюджета на возмещение расходов по оказанию дополнительной меры социальной поддержки для членов семей военнослужащих, связанной с обеспечением и доставкой твердого топлива</t>
  </si>
  <si>
    <t>15.Иные межбюджетные трансферты на регулирование численности волка в целях обеспечения безопасности и жизнедеятельности населения</t>
  </si>
  <si>
    <t>Консолидированный бюджет -всего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</si>
</sst>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206" fontId="6" fillId="0" borderId="0" xfId="54" applyNumberFormat="1" applyFont="1" applyFill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9" fontId="5" fillId="33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vertical="top" wrapText="1"/>
      <protection/>
    </xf>
    <xf numFmtId="188" fontId="8" fillId="0" borderId="10" xfId="0" applyNumberFormat="1" applyFont="1" applyFill="1" applyBorder="1" applyAlignment="1">
      <alignment horizontal="right" vertical="center" wrapText="1"/>
    </xf>
    <xf numFmtId="188" fontId="12" fillId="0" borderId="10" xfId="0" applyNumberFormat="1" applyFont="1" applyFill="1" applyBorder="1" applyAlignment="1">
      <alignment horizontal="right" vertical="center" wrapText="1"/>
    </xf>
    <xf numFmtId="188" fontId="5" fillId="33" borderId="10" xfId="54" applyNumberFormat="1" applyFont="1" applyFill="1" applyBorder="1" applyAlignment="1">
      <alignment horizontal="center" vertical="center" wrapText="1"/>
      <protection/>
    </xf>
    <xf numFmtId="9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vertical="top" wrapText="1"/>
      <protection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213" fontId="12" fillId="0" borderId="10" xfId="53" applyNumberFormat="1" applyFont="1" applyFill="1" applyBorder="1" applyAlignment="1">
      <alignment horizontal="left" vertical="center" wrapText="1"/>
      <protection/>
    </xf>
    <xf numFmtId="188" fontId="12" fillId="0" borderId="10" xfId="54" applyNumberFormat="1" applyFont="1" applyFill="1" applyBorder="1" applyAlignment="1">
      <alignment horizontal="right" vertical="center" wrapText="1"/>
      <protection/>
    </xf>
    <xf numFmtId="9" fontId="12" fillId="0" borderId="10" xfId="54" applyNumberFormat="1" applyFont="1" applyFill="1" applyBorder="1" applyAlignment="1">
      <alignment horizontal="right" vertical="center" wrapText="1"/>
      <protection/>
    </xf>
    <xf numFmtId="190" fontId="9" fillId="0" borderId="0" xfId="0" applyNumberFormat="1" applyFont="1" applyFill="1" applyBorder="1" applyAlignment="1">
      <alignment vertical="center" wrapText="1"/>
    </xf>
    <xf numFmtId="9" fontId="8" fillId="0" borderId="10" xfId="54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wrapText="1"/>
    </xf>
    <xf numFmtId="188" fontId="5" fillId="0" borderId="0" xfId="54" applyNumberFormat="1" applyFont="1" applyFill="1" applyBorder="1" applyAlignment="1">
      <alignment vertical="center" wrapText="1"/>
      <protection/>
    </xf>
    <xf numFmtId="0" fontId="8" fillId="0" borderId="0" xfId="54" applyFont="1" applyFill="1" applyBorder="1" applyAlignment="1">
      <alignment vertical="top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188" fontId="5" fillId="31" borderId="10" xfId="54" applyNumberFormat="1" applyFont="1" applyFill="1" applyBorder="1" applyAlignment="1">
      <alignment horizontal="left" vertical="top" wrapText="1"/>
      <protection/>
    </xf>
    <xf numFmtId="188" fontId="5" fillId="31" borderId="10" xfId="54" applyNumberFormat="1" applyFont="1" applyFill="1" applyBorder="1" applyAlignment="1">
      <alignment horizontal="center" vertical="center" wrapText="1"/>
      <protection/>
    </xf>
    <xf numFmtId="9" fontId="5" fillId="31" borderId="10" xfId="54" applyNumberFormat="1" applyFont="1" applyFill="1" applyBorder="1" applyAlignment="1">
      <alignment horizontal="center" vertical="center" wrapText="1"/>
      <protection/>
    </xf>
    <xf numFmtId="188" fontId="5" fillId="31" borderId="10" xfId="54" applyNumberFormat="1" applyFont="1" applyFill="1" applyBorder="1" applyAlignment="1">
      <alignment horizontal="center" vertical="top" wrapText="1"/>
      <protection/>
    </xf>
    <xf numFmtId="9" fontId="5" fillId="31" borderId="10" xfId="54" applyNumberFormat="1" applyFont="1" applyFill="1" applyBorder="1" applyAlignment="1">
      <alignment horizontal="center" vertical="top" wrapText="1"/>
      <protection/>
    </xf>
    <xf numFmtId="0" fontId="5" fillId="31" borderId="10" xfId="0" applyFont="1" applyFill="1" applyBorder="1" applyAlignment="1">
      <alignment vertical="top" wrapText="1"/>
    </xf>
    <xf numFmtId="213" fontId="5" fillId="33" borderId="10" xfId="53" applyNumberFormat="1" applyFont="1" applyFill="1" applyBorder="1" applyAlignment="1">
      <alignment horizontal="left" vertical="center" wrapText="1"/>
      <protection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9" fontId="6" fillId="34" borderId="10" xfId="54" applyNumberFormat="1" applyFont="1" applyFill="1" applyBorder="1" applyAlignment="1">
      <alignment horizontal="center" vertical="center" wrapText="1"/>
      <protection/>
    </xf>
    <xf numFmtId="0" fontId="13" fillId="34" borderId="10" xfId="0" applyFont="1" applyFill="1" applyBorder="1" applyAlignment="1">
      <alignment horizontal="right" vertical="top" wrapText="1"/>
    </xf>
    <xf numFmtId="213" fontId="13" fillId="34" borderId="10" xfId="53" applyNumberFormat="1" applyFont="1" applyFill="1" applyBorder="1" applyAlignment="1">
      <alignment horizontal="right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9"/>
  <sheetViews>
    <sheetView tabSelected="1" zoomScaleSheetLayoutView="75" zoomScalePageLayoutView="0" workbookViewId="0" topLeftCell="A52">
      <selection activeCell="B49" sqref="B49"/>
    </sheetView>
  </sheetViews>
  <sheetFormatPr defaultColWidth="9.125" defaultRowHeight="15.75" customHeight="1"/>
  <cols>
    <col min="1" max="1" width="64.375" style="4" customWidth="1"/>
    <col min="2" max="2" width="18.00390625" style="10" customWidth="1"/>
    <col min="3" max="3" width="23.375" style="4" customWidth="1"/>
    <col min="4" max="4" width="22.125" style="6" customWidth="1"/>
    <col min="5" max="5" width="16.50390625" style="6" customWidth="1"/>
    <col min="6" max="6" width="19.50390625" style="6" customWidth="1"/>
    <col min="7" max="7" width="18.00390625" style="6" customWidth="1"/>
    <col min="8" max="8" width="20.00390625" style="6" customWidth="1"/>
    <col min="9" max="9" width="23.50390625" style="6" customWidth="1"/>
    <col min="10" max="10" width="20.375" style="6" customWidth="1"/>
    <col min="11" max="16384" width="9.125" style="6" customWidth="1"/>
  </cols>
  <sheetData>
    <row r="1" spans="1:4" ht="18.75" customHeight="1" hidden="1">
      <c r="A1" s="55"/>
      <c r="B1" s="55"/>
      <c r="C1" s="55"/>
      <c r="D1" s="55"/>
    </row>
    <row r="2" ht="15" customHeight="1" hidden="1"/>
    <row r="3" ht="38.25" customHeight="1" hidden="1">
      <c r="D3" s="5"/>
    </row>
    <row r="4" spans="1:4" ht="18.75" customHeight="1" hidden="1">
      <c r="A4" s="56"/>
      <c r="B4" s="56"/>
      <c r="C4" s="56"/>
      <c r="D4" s="56"/>
    </row>
    <row r="5" ht="18" customHeight="1" hidden="1">
      <c r="D5" s="33"/>
    </row>
    <row r="6" ht="15.75" customHeight="1" hidden="1">
      <c r="D6" s="33"/>
    </row>
    <row r="7" ht="9.75" customHeight="1" hidden="1"/>
    <row r="8" ht="9.75" customHeight="1" hidden="1"/>
    <row r="9" spans="1:4" ht="69.75" customHeight="1">
      <c r="A9" s="59" t="s">
        <v>80</v>
      </c>
      <c r="B9" s="59"/>
      <c r="C9" s="59"/>
      <c r="D9" s="59"/>
    </row>
    <row r="10" spans="1:4" ht="18" customHeight="1">
      <c r="A10" s="25"/>
      <c r="D10" s="4" t="s">
        <v>2</v>
      </c>
    </row>
    <row r="11" spans="1:4" ht="18" customHeight="1">
      <c r="A11" s="58" t="s">
        <v>0</v>
      </c>
      <c r="B11" s="57" t="s">
        <v>8</v>
      </c>
      <c r="C11" s="58" t="s">
        <v>81</v>
      </c>
      <c r="D11" s="58" t="s">
        <v>10</v>
      </c>
    </row>
    <row r="12" spans="1:4" ht="18" customHeight="1">
      <c r="A12" s="58"/>
      <c r="B12" s="57"/>
      <c r="C12" s="58"/>
      <c r="D12" s="58"/>
    </row>
    <row r="13" spans="1:4" ht="10.5" customHeight="1">
      <c r="A13" s="58"/>
      <c r="B13" s="57"/>
      <c r="C13" s="58"/>
      <c r="D13" s="58"/>
    </row>
    <row r="14" spans="1:4" ht="3" customHeight="1" hidden="1">
      <c r="A14" s="14"/>
      <c r="B14" s="15"/>
      <c r="C14" s="14"/>
      <c r="D14" s="14"/>
    </row>
    <row r="15" spans="1:4" ht="18">
      <c r="A15" s="3">
        <v>1</v>
      </c>
      <c r="B15" s="13">
        <v>2</v>
      </c>
      <c r="C15" s="3">
        <v>3</v>
      </c>
      <c r="D15" s="3">
        <v>4</v>
      </c>
    </row>
    <row r="16" spans="1:10" ht="22.5" customHeight="1">
      <c r="A16" s="1" t="s">
        <v>86</v>
      </c>
      <c r="B16" s="20">
        <f>B19+B75</f>
        <v>686565.6</v>
      </c>
      <c r="C16" s="20">
        <f>C19+C75</f>
        <v>365228</v>
      </c>
      <c r="D16" s="32">
        <f>C16/B16</f>
        <v>0.5319637336912889</v>
      </c>
      <c r="J16" s="23"/>
    </row>
    <row r="17" spans="1:9" ht="22.5" customHeight="1">
      <c r="A17" s="2" t="s">
        <v>4</v>
      </c>
      <c r="B17" s="14">
        <f>B58</f>
        <v>50000</v>
      </c>
      <c r="C17" s="14">
        <f>C58</f>
        <v>24950</v>
      </c>
      <c r="D17" s="24">
        <f>C17/B17</f>
        <v>0.499</v>
      </c>
      <c r="F17" s="16"/>
      <c r="H17" s="16"/>
      <c r="I17" s="16"/>
    </row>
    <row r="18" spans="1:4" ht="16.5" customHeight="1" hidden="1">
      <c r="A18" s="3" t="s">
        <v>3</v>
      </c>
      <c r="B18" s="20"/>
      <c r="C18" s="20"/>
      <c r="D18" s="24" t="e">
        <f>C18/B18</f>
        <v>#DIV/0!</v>
      </c>
    </row>
    <row r="19" spans="1:4" s="7" customFormat="1" ht="24.75" customHeight="1">
      <c r="A19" s="43" t="s">
        <v>1</v>
      </c>
      <c r="B19" s="31">
        <f>B20+B40+B51+B56</f>
        <v>531795.6</v>
      </c>
      <c r="C19" s="31">
        <f>C20+C40+C51+C56</f>
        <v>326985.2</v>
      </c>
      <c r="D19" s="27">
        <f>C19/B19</f>
        <v>0.6148700741412678</v>
      </c>
    </row>
    <row r="20" spans="1:10" s="7" customFormat="1" ht="29.25" customHeight="1">
      <c r="A20" s="47" t="s">
        <v>11</v>
      </c>
      <c r="B20" s="47">
        <f>B27+B39+B33</f>
        <v>169440.2</v>
      </c>
      <c r="C20" s="47">
        <f>C27+C39+C33</f>
        <v>109098.20000000001</v>
      </c>
      <c r="D20" s="48">
        <f>C20/B20</f>
        <v>0.6438743580330996</v>
      </c>
      <c r="G20" s="18"/>
      <c r="H20" s="19"/>
      <c r="J20" s="19"/>
    </row>
    <row r="21" spans="1:8" ht="99" customHeight="1">
      <c r="A21" s="2" t="s">
        <v>31</v>
      </c>
      <c r="B21" s="14">
        <v>490.1</v>
      </c>
      <c r="C21" s="14">
        <v>301.1</v>
      </c>
      <c r="D21" s="24">
        <f>C21/B21</f>
        <v>0.6143644154254234</v>
      </c>
      <c r="G21" s="16"/>
      <c r="H21" s="16"/>
    </row>
    <row r="22" spans="1:9" ht="111" customHeight="1">
      <c r="A22" s="26" t="s">
        <v>13</v>
      </c>
      <c r="B22" s="14">
        <v>297</v>
      </c>
      <c r="C22" s="14">
        <v>297</v>
      </c>
      <c r="D22" s="24">
        <f aca="true" t="shared" si="0" ref="D22:D120">C22/B22</f>
        <v>1</v>
      </c>
      <c r="G22" s="16"/>
      <c r="H22" s="16"/>
      <c r="I22" s="16"/>
    </row>
    <row r="23" spans="1:4" ht="92.25" customHeight="1">
      <c r="A23" s="26" t="s">
        <v>12</v>
      </c>
      <c r="B23" s="14">
        <v>5490.6</v>
      </c>
      <c r="C23" s="14">
        <v>2849.1</v>
      </c>
      <c r="D23" s="24">
        <f t="shared" si="0"/>
        <v>0.5189050377007977</v>
      </c>
    </row>
    <row r="24" spans="1:4" ht="93" customHeight="1">
      <c r="A24" s="26" t="s">
        <v>9</v>
      </c>
      <c r="B24" s="14">
        <v>1534.8</v>
      </c>
      <c r="C24" s="14">
        <v>908.4</v>
      </c>
      <c r="D24" s="24">
        <f t="shared" si="0"/>
        <v>0.5918686473807663</v>
      </c>
    </row>
    <row r="25" spans="1:4" ht="150" customHeight="1">
      <c r="A25" s="26" t="s">
        <v>15</v>
      </c>
      <c r="B25" s="14">
        <v>600</v>
      </c>
      <c r="C25" s="14">
        <v>300</v>
      </c>
      <c r="D25" s="24">
        <f t="shared" si="0"/>
        <v>0.5</v>
      </c>
    </row>
    <row r="26" spans="1:4" ht="111.75" customHeight="1">
      <c r="A26" s="26" t="s">
        <v>14</v>
      </c>
      <c r="B26" s="14">
        <v>2882.4</v>
      </c>
      <c r="C26" s="14">
        <v>1538.6</v>
      </c>
      <c r="D26" s="24">
        <f t="shared" si="0"/>
        <v>0.5337912850402442</v>
      </c>
    </row>
    <row r="27" spans="1:4" ht="18.75" customHeight="1">
      <c r="A27" s="53" t="s">
        <v>77</v>
      </c>
      <c r="B27" s="51">
        <f>B21+B22+B23+B24+B25+B26</f>
        <v>11294.9</v>
      </c>
      <c r="C27" s="51">
        <f>C21+C22+C23+C24+C25+C26</f>
        <v>6194.199999999999</v>
      </c>
      <c r="D27" s="52">
        <f t="shared" si="0"/>
        <v>0.5484068030704122</v>
      </c>
    </row>
    <row r="28" spans="1:4" ht="147.75" customHeight="1">
      <c r="A28" s="26" t="s">
        <v>16</v>
      </c>
      <c r="B28" s="14">
        <v>855</v>
      </c>
      <c r="C28" s="14">
        <v>284</v>
      </c>
      <c r="D28" s="24">
        <f t="shared" si="0"/>
        <v>0.3321637426900585</v>
      </c>
    </row>
    <row r="29" spans="1:4" ht="168" customHeight="1">
      <c r="A29" s="26" t="s">
        <v>17</v>
      </c>
      <c r="B29" s="14">
        <v>89.7</v>
      </c>
      <c r="C29" s="14">
        <v>0</v>
      </c>
      <c r="D29" s="24">
        <f t="shared" si="0"/>
        <v>0</v>
      </c>
    </row>
    <row r="30" spans="1:4" ht="111" customHeight="1">
      <c r="A30" s="26" t="s">
        <v>18</v>
      </c>
      <c r="B30" s="14">
        <v>1624.1</v>
      </c>
      <c r="C30" s="14">
        <v>543.8</v>
      </c>
      <c r="D30" s="24">
        <f t="shared" si="0"/>
        <v>0.334831599039468</v>
      </c>
    </row>
    <row r="31" spans="1:4" ht="110.25" customHeight="1">
      <c r="A31" s="26" t="s">
        <v>19</v>
      </c>
      <c r="B31" s="14">
        <v>102840</v>
      </c>
      <c r="C31" s="14">
        <v>69664.8</v>
      </c>
      <c r="D31" s="24">
        <f t="shared" si="0"/>
        <v>0.6774095682613769</v>
      </c>
    </row>
    <row r="32" spans="1:4" ht="90" customHeight="1">
      <c r="A32" s="26" t="s">
        <v>20</v>
      </c>
      <c r="B32" s="14">
        <v>37299.3</v>
      </c>
      <c r="C32" s="14">
        <v>21367.5</v>
      </c>
      <c r="D32" s="24">
        <f t="shared" si="0"/>
        <v>0.5728659787180992</v>
      </c>
    </row>
    <row r="33" spans="1:4" ht="21" customHeight="1">
      <c r="A33" s="53" t="s">
        <v>78</v>
      </c>
      <c r="B33" s="51">
        <f>B28+B29+B30+B31+B32</f>
        <v>142708.1</v>
      </c>
      <c r="C33" s="51">
        <f>C28+C29+C30+C31+C32</f>
        <v>91860.1</v>
      </c>
      <c r="D33" s="52">
        <f t="shared" si="0"/>
        <v>0.6436922641391765</v>
      </c>
    </row>
    <row r="34" spans="1:4" ht="94.5" customHeight="1">
      <c r="A34" s="26" t="s">
        <v>32</v>
      </c>
      <c r="B34" s="14">
        <v>9882.2</v>
      </c>
      <c r="C34" s="14">
        <v>6326.7</v>
      </c>
      <c r="D34" s="24">
        <f t="shared" si="0"/>
        <v>0.6402116937524033</v>
      </c>
    </row>
    <row r="35" spans="1:4" ht="94.5" customHeight="1">
      <c r="A35" s="26" t="s">
        <v>33</v>
      </c>
      <c r="B35" s="14">
        <v>4543.8</v>
      </c>
      <c r="C35" s="14">
        <v>3983.2</v>
      </c>
      <c r="D35" s="24">
        <f t="shared" si="0"/>
        <v>0.876623090805053</v>
      </c>
    </row>
    <row r="36" spans="1:4" ht="57.75" customHeight="1">
      <c r="A36" s="26" t="s">
        <v>34</v>
      </c>
      <c r="B36" s="14">
        <v>750</v>
      </c>
      <c r="C36" s="14">
        <v>500</v>
      </c>
      <c r="D36" s="24">
        <f t="shared" si="0"/>
        <v>0.6666666666666666</v>
      </c>
    </row>
    <row r="37" spans="1:4" ht="75" customHeight="1">
      <c r="A37" s="26" t="s">
        <v>35</v>
      </c>
      <c r="B37" s="14">
        <v>63.4</v>
      </c>
      <c r="C37" s="14">
        <v>36.2</v>
      </c>
      <c r="D37" s="24">
        <f t="shared" si="0"/>
        <v>0.5709779179810726</v>
      </c>
    </row>
    <row r="38" spans="1:4" ht="34.5" customHeight="1">
      <c r="A38" s="26" t="s">
        <v>83</v>
      </c>
      <c r="B38" s="14">
        <v>197.8</v>
      </c>
      <c r="C38" s="14">
        <v>197.8</v>
      </c>
      <c r="D38" s="24">
        <f t="shared" si="0"/>
        <v>1</v>
      </c>
    </row>
    <row r="39" spans="1:4" ht="21" customHeight="1">
      <c r="A39" s="53" t="s">
        <v>79</v>
      </c>
      <c r="B39" s="51">
        <f>B34+B35+B36+B37+B38</f>
        <v>15437.199999999999</v>
      </c>
      <c r="C39" s="51">
        <f>C34+C35+C36+C37+C38</f>
        <v>11043.9</v>
      </c>
      <c r="D39" s="52">
        <f t="shared" si="0"/>
        <v>0.7154082346539529</v>
      </c>
    </row>
    <row r="40" spans="1:6" ht="39.75" customHeight="1">
      <c r="A40" s="49" t="s">
        <v>21</v>
      </c>
      <c r="B40" s="45">
        <f>B44+B47+B50</f>
        <v>14690</v>
      </c>
      <c r="C40" s="45">
        <f>C44+C47+C50</f>
        <v>11400.5</v>
      </c>
      <c r="D40" s="46">
        <f t="shared" si="0"/>
        <v>0.776072157930565</v>
      </c>
      <c r="F40" s="16"/>
    </row>
    <row r="41" spans="1:4" ht="77.25" customHeight="1">
      <c r="A41" s="26" t="s">
        <v>22</v>
      </c>
      <c r="B41" s="14">
        <v>1622.7</v>
      </c>
      <c r="C41" s="14">
        <v>1622.7</v>
      </c>
      <c r="D41" s="24">
        <f t="shared" si="0"/>
        <v>1</v>
      </c>
    </row>
    <row r="42" spans="1:4" ht="45.75" customHeight="1">
      <c r="A42" s="26" t="s">
        <v>23</v>
      </c>
      <c r="B42" s="14">
        <v>315.1</v>
      </c>
      <c r="C42" s="14">
        <v>315.1</v>
      </c>
      <c r="D42" s="24">
        <f t="shared" si="0"/>
        <v>1</v>
      </c>
    </row>
    <row r="43" spans="1:6" ht="78" customHeight="1">
      <c r="A43" s="26" t="s">
        <v>24</v>
      </c>
      <c r="B43" s="14">
        <v>2090.5</v>
      </c>
      <c r="C43" s="14">
        <v>1118.3</v>
      </c>
      <c r="D43" s="24">
        <f t="shared" si="0"/>
        <v>0.5349437933508729</v>
      </c>
      <c r="F43" s="16"/>
    </row>
    <row r="44" spans="1:6" ht="18.75" customHeight="1">
      <c r="A44" s="53" t="s">
        <v>77</v>
      </c>
      <c r="B44" s="51">
        <f>B41+B42+B43</f>
        <v>4028.3</v>
      </c>
      <c r="C44" s="51">
        <f>C41+C42+C43</f>
        <v>3056.1000000000004</v>
      </c>
      <c r="D44" s="52">
        <f>C44/B44</f>
        <v>0.7586574982002334</v>
      </c>
      <c r="F44" s="16"/>
    </row>
    <row r="45" spans="1:4" ht="128.25" customHeight="1">
      <c r="A45" s="26" t="s">
        <v>25</v>
      </c>
      <c r="B45" s="14">
        <v>109.7</v>
      </c>
      <c r="C45" s="14">
        <v>87.3</v>
      </c>
      <c r="D45" s="24">
        <f t="shared" si="0"/>
        <v>0.7958067456700091</v>
      </c>
    </row>
    <row r="46" spans="1:4" ht="199.5" customHeight="1">
      <c r="A46" s="22" t="s">
        <v>26</v>
      </c>
      <c r="B46" s="14">
        <v>418</v>
      </c>
      <c r="C46" s="14">
        <v>234.5</v>
      </c>
      <c r="D46" s="24">
        <f t="shared" si="0"/>
        <v>0.5610047846889952</v>
      </c>
    </row>
    <row r="47" spans="1:4" ht="18" customHeight="1">
      <c r="A47" s="53" t="s">
        <v>78</v>
      </c>
      <c r="B47" s="51">
        <f>B45+B46</f>
        <v>527.7</v>
      </c>
      <c r="C47" s="51">
        <f>C45+C46</f>
        <v>321.8</v>
      </c>
      <c r="D47" s="52">
        <f>C47/B47</f>
        <v>0.6098161834375592</v>
      </c>
    </row>
    <row r="48" spans="1:4" ht="60" customHeight="1">
      <c r="A48" s="22" t="s">
        <v>36</v>
      </c>
      <c r="B48" s="14">
        <v>10000</v>
      </c>
      <c r="C48" s="14">
        <v>8022.6</v>
      </c>
      <c r="D48" s="24">
        <f t="shared" si="0"/>
        <v>0.8022600000000001</v>
      </c>
    </row>
    <row r="49" spans="1:4" ht="36" customHeight="1">
      <c r="A49" s="22" t="s">
        <v>82</v>
      </c>
      <c r="B49" s="14">
        <v>134</v>
      </c>
      <c r="C49" s="14">
        <v>0</v>
      </c>
      <c r="D49" s="24">
        <f t="shared" si="0"/>
        <v>0</v>
      </c>
    </row>
    <row r="50" spans="1:4" ht="18.75" customHeight="1">
      <c r="A50" s="53" t="s">
        <v>79</v>
      </c>
      <c r="B50" s="51">
        <f>B48+B49</f>
        <v>10134</v>
      </c>
      <c r="C50" s="51">
        <f>C48+C49</f>
        <v>8022.6</v>
      </c>
      <c r="D50" s="52">
        <f>C50/B50</f>
        <v>0.7916518650088811</v>
      </c>
    </row>
    <row r="51" spans="1:6" s="7" customFormat="1" ht="56.25" customHeight="1">
      <c r="A51" s="44" t="s">
        <v>27</v>
      </c>
      <c r="B51" s="45">
        <f>B52+B53+B54+B55</f>
        <v>237729</v>
      </c>
      <c r="C51" s="45">
        <f>C52+C53+C54+C55</f>
        <v>155169.69999999998</v>
      </c>
      <c r="D51" s="46">
        <f t="shared" si="0"/>
        <v>0.6527167489031628</v>
      </c>
      <c r="F51" s="19"/>
    </row>
    <row r="52" spans="1:4" ht="57" customHeight="1">
      <c r="A52" s="2" t="s">
        <v>28</v>
      </c>
      <c r="B52" s="14">
        <v>115840</v>
      </c>
      <c r="C52" s="14">
        <v>71961.2</v>
      </c>
      <c r="D52" s="24">
        <f t="shared" si="0"/>
        <v>0.6212120165745856</v>
      </c>
    </row>
    <row r="53" spans="1:4" ht="57" customHeight="1">
      <c r="A53" s="34" t="s">
        <v>29</v>
      </c>
      <c r="B53" s="14">
        <v>114243</v>
      </c>
      <c r="C53" s="14">
        <v>77999.9</v>
      </c>
      <c r="D53" s="24">
        <f t="shared" si="0"/>
        <v>0.6827543044212774</v>
      </c>
    </row>
    <row r="54" spans="1:4" ht="186" customHeight="1">
      <c r="A54" s="2" t="s">
        <v>30</v>
      </c>
      <c r="B54" s="14">
        <v>4300</v>
      </c>
      <c r="C54" s="14">
        <v>3257</v>
      </c>
      <c r="D54" s="24">
        <f t="shared" si="0"/>
        <v>0.7574418604651163</v>
      </c>
    </row>
    <row r="55" spans="1:4" ht="78" customHeight="1">
      <c r="A55" s="2" t="s">
        <v>66</v>
      </c>
      <c r="B55" s="14">
        <v>3346</v>
      </c>
      <c r="C55" s="14">
        <v>1951.6</v>
      </c>
      <c r="D55" s="24">
        <f t="shared" si="0"/>
        <v>0.5832635983263598</v>
      </c>
    </row>
    <row r="56" spans="1:4" ht="44.25" customHeight="1">
      <c r="A56" s="44" t="s">
        <v>37</v>
      </c>
      <c r="B56" s="45">
        <f>B62+B70+B74</f>
        <v>109936.40000000001</v>
      </c>
      <c r="C56" s="45">
        <f>C62+C70+C74</f>
        <v>51316.799999999996</v>
      </c>
      <c r="D56" s="46">
        <f t="shared" si="0"/>
        <v>0.46678625095964565</v>
      </c>
    </row>
    <row r="57" spans="1:4" ht="134.25" customHeight="1">
      <c r="A57" s="17" t="s">
        <v>38</v>
      </c>
      <c r="B57" s="14">
        <v>44822</v>
      </c>
      <c r="C57" s="14">
        <v>20249.1</v>
      </c>
      <c r="D57" s="24">
        <f t="shared" si="0"/>
        <v>0.451766989424836</v>
      </c>
    </row>
    <row r="58" spans="1:4" ht="55.5" customHeight="1">
      <c r="A58" s="17" t="s">
        <v>39</v>
      </c>
      <c r="B58" s="14">
        <v>50000</v>
      </c>
      <c r="C58" s="14">
        <v>24950</v>
      </c>
      <c r="D58" s="24">
        <f t="shared" si="0"/>
        <v>0.499</v>
      </c>
    </row>
    <row r="59" spans="1:4" ht="57.75" customHeight="1">
      <c r="A59" s="17" t="s">
        <v>40</v>
      </c>
      <c r="B59" s="14">
        <v>1731.1</v>
      </c>
      <c r="C59" s="14">
        <v>0</v>
      </c>
      <c r="D59" s="24">
        <f t="shared" si="0"/>
        <v>0</v>
      </c>
    </row>
    <row r="60" spans="1:4" ht="94.5" customHeight="1">
      <c r="A60" s="17" t="s">
        <v>41</v>
      </c>
      <c r="B60" s="14">
        <v>141.6</v>
      </c>
      <c r="C60" s="14">
        <v>58.4</v>
      </c>
      <c r="D60" s="24">
        <f t="shared" si="0"/>
        <v>0.4124293785310735</v>
      </c>
    </row>
    <row r="61" spans="1:4" ht="60" customHeight="1">
      <c r="A61" s="17" t="s">
        <v>67</v>
      </c>
      <c r="B61" s="14">
        <v>108.9</v>
      </c>
      <c r="C61" s="14">
        <v>97.2</v>
      </c>
      <c r="D61" s="24">
        <f t="shared" si="0"/>
        <v>0.8925619834710744</v>
      </c>
    </row>
    <row r="62" spans="1:4" ht="23.25" customHeight="1">
      <c r="A62" s="54" t="s">
        <v>77</v>
      </c>
      <c r="B62" s="51">
        <f>B57+B58+B59+B60+B61</f>
        <v>96803.6</v>
      </c>
      <c r="C62" s="51">
        <f>C57+C58+C59+C60+C61</f>
        <v>45354.7</v>
      </c>
      <c r="D62" s="52">
        <f>C62/B62</f>
        <v>0.4685228648521335</v>
      </c>
    </row>
    <row r="63" spans="1:4" ht="94.5" customHeight="1">
      <c r="A63" s="17" t="s">
        <v>69</v>
      </c>
      <c r="B63" s="14">
        <v>550</v>
      </c>
      <c r="C63" s="14">
        <v>299</v>
      </c>
      <c r="D63" s="24">
        <f t="shared" si="0"/>
        <v>0.5436363636363636</v>
      </c>
    </row>
    <row r="64" spans="1:4" ht="81" customHeight="1">
      <c r="A64" s="17" t="s">
        <v>70</v>
      </c>
      <c r="B64" s="14">
        <v>0.1</v>
      </c>
      <c r="C64" s="14">
        <v>0</v>
      </c>
      <c r="D64" s="24">
        <f t="shared" si="0"/>
        <v>0</v>
      </c>
    </row>
    <row r="65" spans="1:4" ht="78" customHeight="1">
      <c r="A65" s="17" t="s">
        <v>71</v>
      </c>
      <c r="B65" s="14">
        <v>1165</v>
      </c>
      <c r="C65" s="14">
        <v>613.6</v>
      </c>
      <c r="D65" s="24">
        <f t="shared" si="0"/>
        <v>0.526695278969957</v>
      </c>
    </row>
    <row r="66" spans="1:4" ht="93" customHeight="1">
      <c r="A66" s="17" t="s">
        <v>72</v>
      </c>
      <c r="B66" s="14">
        <v>7260</v>
      </c>
      <c r="C66" s="14">
        <v>4088.5</v>
      </c>
      <c r="D66" s="24">
        <f t="shared" si="0"/>
        <v>0.5631542699724518</v>
      </c>
    </row>
    <row r="67" spans="1:4" ht="93" customHeight="1">
      <c r="A67" s="17" t="s">
        <v>73</v>
      </c>
      <c r="B67" s="14">
        <v>3.4</v>
      </c>
      <c r="C67" s="14">
        <v>3.4</v>
      </c>
      <c r="D67" s="24">
        <f t="shared" si="0"/>
        <v>1</v>
      </c>
    </row>
    <row r="68" spans="1:4" ht="92.25" customHeight="1">
      <c r="A68" s="17" t="s">
        <v>74</v>
      </c>
      <c r="B68" s="14">
        <v>1.1</v>
      </c>
      <c r="C68" s="14">
        <v>1.1</v>
      </c>
      <c r="D68" s="24">
        <f t="shared" si="0"/>
        <v>1</v>
      </c>
    </row>
    <row r="69" spans="1:4" ht="92.25" customHeight="1">
      <c r="A69" s="17" t="s">
        <v>75</v>
      </c>
      <c r="B69" s="14">
        <v>2127.2</v>
      </c>
      <c r="C69" s="14">
        <v>709</v>
      </c>
      <c r="D69" s="24">
        <f t="shared" si="0"/>
        <v>0.33330199323053783</v>
      </c>
    </row>
    <row r="70" spans="1:4" ht="27" customHeight="1">
      <c r="A70" s="54" t="s">
        <v>78</v>
      </c>
      <c r="B70" s="51">
        <f>B63+B64+B65+B66+B67+B68+B69</f>
        <v>11106.8</v>
      </c>
      <c r="C70" s="51">
        <f>C63+C64+C65+C66+C67+C68+C69</f>
        <v>5714.6</v>
      </c>
      <c r="D70" s="52">
        <f>C70/B70</f>
        <v>0.5145136312889401</v>
      </c>
    </row>
    <row r="71" spans="1:4" ht="73.5" customHeight="1">
      <c r="A71" s="17" t="s">
        <v>76</v>
      </c>
      <c r="B71" s="14">
        <v>358.5</v>
      </c>
      <c r="C71" s="14">
        <v>0</v>
      </c>
      <c r="D71" s="24">
        <f t="shared" si="0"/>
        <v>0</v>
      </c>
    </row>
    <row r="72" spans="1:4" ht="89.25" customHeight="1">
      <c r="A72" s="17" t="s">
        <v>84</v>
      </c>
      <c r="B72" s="14">
        <v>1660</v>
      </c>
      <c r="C72" s="14">
        <v>240</v>
      </c>
      <c r="D72" s="24">
        <f t="shared" si="0"/>
        <v>0.14457831325301204</v>
      </c>
    </row>
    <row r="73" spans="1:4" ht="62.25" customHeight="1">
      <c r="A73" s="17" t="s">
        <v>85</v>
      </c>
      <c r="B73" s="14">
        <v>7.5</v>
      </c>
      <c r="C73" s="14">
        <v>7.5</v>
      </c>
      <c r="D73" s="24">
        <f t="shared" si="0"/>
        <v>1</v>
      </c>
    </row>
    <row r="74" spans="1:4" ht="26.25" customHeight="1">
      <c r="A74" s="54" t="s">
        <v>79</v>
      </c>
      <c r="B74" s="51">
        <f>B71+B72+B73</f>
        <v>2026</v>
      </c>
      <c r="C74" s="51">
        <f>C71+C72+C73</f>
        <v>247.5</v>
      </c>
      <c r="D74" s="52">
        <f>C74/B74</f>
        <v>0.1221618953603159</v>
      </c>
    </row>
    <row r="75" spans="1:4" ht="35.25" customHeight="1">
      <c r="A75" s="50" t="s">
        <v>43</v>
      </c>
      <c r="B75" s="31">
        <f>B76+B88+B92+B102+B107+B112+B114+B116+B118+B120+B122+B124+B130</f>
        <v>154770</v>
      </c>
      <c r="C75" s="31">
        <f>C76+C88+C92+C102+C107+C112+C114+C116+C118+C120+C122+C124+C130</f>
        <v>38242.8</v>
      </c>
      <c r="D75" s="27">
        <f t="shared" si="0"/>
        <v>0.24709439813917428</v>
      </c>
    </row>
    <row r="76" spans="1:4" ht="63" customHeight="1">
      <c r="A76" s="17" t="s">
        <v>44</v>
      </c>
      <c r="B76" s="14">
        <f>SUM(B77:B87)</f>
        <v>1947.1999999999996</v>
      </c>
      <c r="C76" s="14">
        <f>SUM(C77:C87)</f>
        <v>1058.3</v>
      </c>
      <c r="D76" s="24">
        <f t="shared" si="0"/>
        <v>0.5434983566146262</v>
      </c>
    </row>
    <row r="77" spans="1:4" ht="16.5" customHeight="1">
      <c r="A77" s="35" t="s">
        <v>49</v>
      </c>
      <c r="B77" s="36">
        <v>649.2</v>
      </c>
      <c r="C77" s="36">
        <v>368.8</v>
      </c>
      <c r="D77" s="37">
        <f t="shared" si="0"/>
        <v>0.5680837954405422</v>
      </c>
    </row>
    <row r="78" spans="1:4" ht="16.5" customHeight="1">
      <c r="A78" s="35" t="s">
        <v>50</v>
      </c>
      <c r="B78" s="36">
        <v>129.8</v>
      </c>
      <c r="C78" s="36">
        <v>67.9</v>
      </c>
      <c r="D78" s="37">
        <f t="shared" si="0"/>
        <v>0.5231124807395994</v>
      </c>
    </row>
    <row r="79" spans="1:4" ht="16.5" customHeight="1">
      <c r="A79" s="35" t="s">
        <v>51</v>
      </c>
      <c r="B79" s="36">
        <v>129.8</v>
      </c>
      <c r="C79" s="36">
        <v>77.5</v>
      </c>
      <c r="D79" s="37">
        <f t="shared" si="0"/>
        <v>0.5970724191063174</v>
      </c>
    </row>
    <row r="80" spans="1:4" ht="16.5" customHeight="1">
      <c r="A80" s="35" t="s">
        <v>52</v>
      </c>
      <c r="B80" s="36">
        <v>129.8</v>
      </c>
      <c r="C80" s="36">
        <v>78.9</v>
      </c>
      <c r="D80" s="37">
        <f t="shared" si="0"/>
        <v>0.6078582434514638</v>
      </c>
    </row>
    <row r="81" spans="1:4" ht="16.5" customHeight="1">
      <c r="A81" s="35" t="s">
        <v>53</v>
      </c>
      <c r="B81" s="36">
        <v>129.8</v>
      </c>
      <c r="C81" s="36">
        <v>64.3</v>
      </c>
      <c r="D81" s="37">
        <f t="shared" si="0"/>
        <v>0.49537750385208007</v>
      </c>
    </row>
    <row r="82" spans="1:4" ht="16.5" customHeight="1">
      <c r="A82" s="35" t="s">
        <v>54</v>
      </c>
      <c r="B82" s="36">
        <v>129.8</v>
      </c>
      <c r="C82" s="36">
        <v>65.9</v>
      </c>
      <c r="D82" s="37">
        <f t="shared" si="0"/>
        <v>0.5077041602465331</v>
      </c>
    </row>
    <row r="83" spans="1:4" ht="16.5" customHeight="1">
      <c r="A83" s="35" t="s">
        <v>55</v>
      </c>
      <c r="B83" s="36">
        <v>129.8</v>
      </c>
      <c r="C83" s="36">
        <v>60.6</v>
      </c>
      <c r="D83" s="37">
        <f t="shared" si="0"/>
        <v>0.46687211093990755</v>
      </c>
    </row>
    <row r="84" spans="1:4" ht="16.5" customHeight="1">
      <c r="A84" s="35" t="s">
        <v>56</v>
      </c>
      <c r="B84" s="36">
        <v>129.8</v>
      </c>
      <c r="C84" s="36">
        <v>61.5</v>
      </c>
      <c r="D84" s="37">
        <f t="shared" si="0"/>
        <v>0.4738058551617873</v>
      </c>
    </row>
    <row r="85" spans="1:4" ht="16.5" customHeight="1">
      <c r="A85" s="35" t="s">
        <v>57</v>
      </c>
      <c r="B85" s="36">
        <v>129.8</v>
      </c>
      <c r="C85" s="36">
        <v>67.4</v>
      </c>
      <c r="D85" s="37">
        <f t="shared" si="0"/>
        <v>0.5192604006163328</v>
      </c>
    </row>
    <row r="86" spans="1:4" ht="16.5" customHeight="1">
      <c r="A86" s="35" t="s">
        <v>58</v>
      </c>
      <c r="B86" s="36">
        <v>129.8</v>
      </c>
      <c r="C86" s="36">
        <v>80.7</v>
      </c>
      <c r="D86" s="37">
        <f t="shared" si="0"/>
        <v>0.6217257318952234</v>
      </c>
    </row>
    <row r="87" spans="1:4" ht="16.5" customHeight="1">
      <c r="A87" s="35" t="s">
        <v>59</v>
      </c>
      <c r="B87" s="36">
        <v>129.8</v>
      </c>
      <c r="C87" s="36">
        <v>64.8</v>
      </c>
      <c r="D87" s="37">
        <f t="shared" si="0"/>
        <v>0.4992295839753466</v>
      </c>
    </row>
    <row r="88" spans="1:5" ht="36" customHeight="1">
      <c r="A88" s="2" t="s">
        <v>45</v>
      </c>
      <c r="B88" s="14">
        <f>SUM(B89:B91)</f>
        <v>2409</v>
      </c>
      <c r="C88" s="14">
        <f>SUM(C89:C91)</f>
        <v>1204.5</v>
      </c>
      <c r="D88" s="24">
        <f t="shared" si="0"/>
        <v>0.5</v>
      </c>
      <c r="E88" s="28"/>
    </row>
    <row r="89" spans="1:5" ht="21.75" customHeight="1">
      <c r="A89" s="35" t="s">
        <v>49</v>
      </c>
      <c r="B89" s="36">
        <v>803</v>
      </c>
      <c r="C89" s="36">
        <v>401.5</v>
      </c>
      <c r="D89" s="37">
        <f t="shared" si="0"/>
        <v>0.5</v>
      </c>
      <c r="E89" s="28"/>
    </row>
    <row r="90" spans="1:5" ht="21.75" customHeight="1">
      <c r="A90" s="35" t="s">
        <v>52</v>
      </c>
      <c r="B90" s="36">
        <v>803</v>
      </c>
      <c r="C90" s="36">
        <v>401.5</v>
      </c>
      <c r="D90" s="37">
        <f t="shared" si="0"/>
        <v>0.5</v>
      </c>
      <c r="E90" s="28"/>
    </row>
    <row r="91" spans="1:5" ht="21.75" customHeight="1">
      <c r="A91" s="35" t="s">
        <v>53</v>
      </c>
      <c r="B91" s="36">
        <v>803</v>
      </c>
      <c r="C91" s="36">
        <v>401.5</v>
      </c>
      <c r="D91" s="37">
        <f t="shared" si="0"/>
        <v>0.5</v>
      </c>
      <c r="E91" s="28"/>
    </row>
    <row r="92" spans="1:5" ht="25.5" customHeight="1">
      <c r="A92" s="2" t="s">
        <v>46</v>
      </c>
      <c r="B92" s="14">
        <f>SUM(B93:B101)</f>
        <v>64.3</v>
      </c>
      <c r="C92" s="14">
        <f>SUM(C93:C101)</f>
        <v>0</v>
      </c>
      <c r="D92" s="24">
        <f t="shared" si="0"/>
        <v>0</v>
      </c>
      <c r="E92" s="28"/>
    </row>
    <row r="93" spans="1:5" ht="17.25" customHeight="1">
      <c r="A93" s="35" t="s">
        <v>49</v>
      </c>
      <c r="B93" s="36">
        <v>26</v>
      </c>
      <c r="C93" s="36">
        <v>0</v>
      </c>
      <c r="D93" s="37">
        <f t="shared" si="0"/>
        <v>0</v>
      </c>
      <c r="E93" s="28"/>
    </row>
    <row r="94" spans="1:5" ht="17.25" customHeight="1">
      <c r="A94" s="35" t="s">
        <v>50</v>
      </c>
      <c r="B94" s="36">
        <v>6.8</v>
      </c>
      <c r="C94" s="36">
        <v>0</v>
      </c>
      <c r="D94" s="37">
        <f t="shared" si="0"/>
        <v>0</v>
      </c>
      <c r="E94" s="28"/>
    </row>
    <row r="95" spans="1:5" ht="17.25" customHeight="1">
      <c r="A95" s="35" t="s">
        <v>53</v>
      </c>
      <c r="B95" s="36">
        <v>4.1</v>
      </c>
      <c r="C95" s="36">
        <v>0</v>
      </c>
      <c r="D95" s="37">
        <f t="shared" si="0"/>
        <v>0</v>
      </c>
      <c r="E95" s="28"/>
    </row>
    <row r="96" spans="1:5" ht="17.25" customHeight="1">
      <c r="A96" s="35" t="s">
        <v>54</v>
      </c>
      <c r="B96" s="36">
        <v>4.1</v>
      </c>
      <c r="C96" s="36">
        <v>0</v>
      </c>
      <c r="D96" s="37">
        <f t="shared" si="0"/>
        <v>0</v>
      </c>
      <c r="E96" s="28"/>
    </row>
    <row r="97" spans="1:5" ht="17.25" customHeight="1">
      <c r="A97" s="35" t="s">
        <v>55</v>
      </c>
      <c r="B97" s="36">
        <v>5.5</v>
      </c>
      <c r="C97" s="36">
        <v>0</v>
      </c>
      <c r="D97" s="37">
        <f t="shared" si="0"/>
        <v>0</v>
      </c>
      <c r="E97" s="28"/>
    </row>
    <row r="98" spans="1:5" ht="17.25" customHeight="1">
      <c r="A98" s="35" t="s">
        <v>56</v>
      </c>
      <c r="B98" s="36">
        <v>5.5</v>
      </c>
      <c r="C98" s="36">
        <v>0</v>
      </c>
      <c r="D98" s="37">
        <f t="shared" si="0"/>
        <v>0</v>
      </c>
      <c r="E98" s="28"/>
    </row>
    <row r="99" spans="1:5" ht="17.25" customHeight="1">
      <c r="A99" s="35" t="s">
        <v>57</v>
      </c>
      <c r="B99" s="36">
        <v>6.8</v>
      </c>
      <c r="C99" s="36">
        <v>0</v>
      </c>
      <c r="D99" s="37">
        <f t="shared" si="0"/>
        <v>0</v>
      </c>
      <c r="E99" s="28"/>
    </row>
    <row r="100" spans="1:5" ht="17.25" customHeight="1">
      <c r="A100" s="35" t="s">
        <v>58</v>
      </c>
      <c r="B100" s="36">
        <v>4.1</v>
      </c>
      <c r="C100" s="36">
        <v>0</v>
      </c>
      <c r="D100" s="37">
        <f t="shared" si="0"/>
        <v>0</v>
      </c>
      <c r="E100" s="28"/>
    </row>
    <row r="101" spans="1:5" ht="17.25" customHeight="1">
      <c r="A101" s="35" t="s">
        <v>59</v>
      </c>
      <c r="B101" s="36">
        <v>1.4</v>
      </c>
      <c r="C101" s="36">
        <v>0</v>
      </c>
      <c r="D101" s="37">
        <f t="shared" si="0"/>
        <v>0</v>
      </c>
      <c r="E101" s="28"/>
    </row>
    <row r="102" spans="1:5" ht="42.75" customHeight="1">
      <c r="A102" s="2" t="s">
        <v>47</v>
      </c>
      <c r="B102" s="14">
        <f>SUM(B103:B106)</f>
        <v>4292.6</v>
      </c>
      <c r="C102" s="14">
        <f>SUM(C103:C106)</f>
        <v>0</v>
      </c>
      <c r="D102" s="24">
        <f t="shared" si="0"/>
        <v>0</v>
      </c>
      <c r="E102" s="28"/>
    </row>
    <row r="103" spans="1:5" ht="16.5" customHeight="1">
      <c r="A103" s="35" t="s">
        <v>50</v>
      </c>
      <c r="B103" s="36">
        <v>1933.3</v>
      </c>
      <c r="C103" s="36">
        <v>0</v>
      </c>
      <c r="D103" s="37">
        <f t="shared" si="0"/>
        <v>0</v>
      </c>
      <c r="E103" s="28"/>
    </row>
    <row r="104" spans="1:5" ht="16.5" customHeight="1">
      <c r="A104" s="35" t="s">
        <v>51</v>
      </c>
      <c r="B104" s="36">
        <v>423.2</v>
      </c>
      <c r="C104" s="36">
        <v>0</v>
      </c>
      <c r="D104" s="37">
        <f t="shared" si="0"/>
        <v>0</v>
      </c>
      <c r="E104" s="28"/>
    </row>
    <row r="105" spans="1:5" ht="16.5" customHeight="1">
      <c r="A105" s="35" t="s">
        <v>53</v>
      </c>
      <c r="B105" s="36">
        <v>547.2</v>
      </c>
      <c r="C105" s="36">
        <v>0</v>
      </c>
      <c r="D105" s="37">
        <f t="shared" si="0"/>
        <v>0</v>
      </c>
      <c r="E105" s="28"/>
    </row>
    <row r="106" spans="1:5" ht="16.5" customHeight="1">
      <c r="A106" s="35" t="s">
        <v>58</v>
      </c>
      <c r="B106" s="36">
        <v>1388.9</v>
      </c>
      <c r="C106" s="36">
        <v>0</v>
      </c>
      <c r="D106" s="37">
        <f t="shared" si="0"/>
        <v>0</v>
      </c>
      <c r="E106" s="28"/>
    </row>
    <row r="107" spans="1:5" ht="96" customHeight="1">
      <c r="A107" s="2" t="s">
        <v>48</v>
      </c>
      <c r="B107" s="14">
        <f>SUM(B108:B111)</f>
        <v>26834</v>
      </c>
      <c r="C107" s="14">
        <f>SUM(C108:C111)</f>
        <v>0</v>
      </c>
      <c r="D107" s="24">
        <f t="shared" si="0"/>
        <v>0</v>
      </c>
      <c r="E107" s="28"/>
    </row>
    <row r="108" spans="1:6" ht="18" customHeight="1">
      <c r="A108" s="35" t="s">
        <v>49</v>
      </c>
      <c r="B108" s="36">
        <v>21574</v>
      </c>
      <c r="C108" s="36">
        <v>0</v>
      </c>
      <c r="D108" s="37">
        <f t="shared" si="0"/>
        <v>0</v>
      </c>
      <c r="E108" s="28"/>
      <c r="F108" s="38"/>
    </row>
    <row r="109" spans="1:6" ht="18.75" customHeight="1">
      <c r="A109" s="35" t="s">
        <v>50</v>
      </c>
      <c r="B109" s="30">
        <v>1854</v>
      </c>
      <c r="C109" s="36">
        <v>0</v>
      </c>
      <c r="D109" s="37">
        <f t="shared" si="0"/>
        <v>0</v>
      </c>
      <c r="E109" s="28"/>
      <c r="F109" s="38"/>
    </row>
    <row r="110" spans="1:6" ht="18.75" customHeight="1">
      <c r="A110" s="35" t="s">
        <v>51</v>
      </c>
      <c r="B110" s="30">
        <v>1431</v>
      </c>
      <c r="C110" s="36">
        <v>0</v>
      </c>
      <c r="D110" s="37">
        <f t="shared" si="0"/>
        <v>0</v>
      </c>
      <c r="E110" s="28"/>
      <c r="F110" s="38"/>
    </row>
    <row r="111" spans="1:6" ht="18.75" customHeight="1">
      <c r="A111" s="35" t="s">
        <v>54</v>
      </c>
      <c r="B111" s="30">
        <v>1975</v>
      </c>
      <c r="C111" s="36">
        <v>0</v>
      </c>
      <c r="D111" s="37">
        <f t="shared" si="0"/>
        <v>0</v>
      </c>
      <c r="E111" s="28"/>
      <c r="F111" s="38"/>
    </row>
    <row r="112" spans="1:6" ht="76.5" customHeight="1">
      <c r="A112" s="2" t="s">
        <v>42</v>
      </c>
      <c r="B112" s="21">
        <f>B113</f>
        <v>2.1</v>
      </c>
      <c r="C112" s="21">
        <f>C113</f>
        <v>1</v>
      </c>
      <c r="D112" s="24">
        <f t="shared" si="0"/>
        <v>0.47619047619047616</v>
      </c>
      <c r="E112" s="28"/>
      <c r="F112" s="38"/>
    </row>
    <row r="113" spans="1:6" ht="18.75" customHeight="1">
      <c r="A113" s="35" t="s">
        <v>49</v>
      </c>
      <c r="B113" s="30">
        <v>2.1</v>
      </c>
      <c r="C113" s="36">
        <v>1</v>
      </c>
      <c r="D113" s="37">
        <f t="shared" si="0"/>
        <v>0.47619047619047616</v>
      </c>
      <c r="E113" s="28"/>
      <c r="F113" s="38"/>
    </row>
    <row r="114" spans="1:6" ht="57" customHeight="1">
      <c r="A114" s="2" t="s">
        <v>60</v>
      </c>
      <c r="B114" s="21">
        <f>B115</f>
        <v>1629.3</v>
      </c>
      <c r="C114" s="21">
        <f>C115</f>
        <v>0</v>
      </c>
      <c r="D114" s="24">
        <f t="shared" si="0"/>
        <v>0</v>
      </c>
      <c r="E114" s="28"/>
      <c r="F114" s="38"/>
    </row>
    <row r="115" spans="1:6" ht="18.75" customHeight="1">
      <c r="A115" s="35" t="s">
        <v>49</v>
      </c>
      <c r="B115" s="30">
        <v>1629.3</v>
      </c>
      <c r="C115" s="36">
        <v>0</v>
      </c>
      <c r="D115" s="37">
        <f t="shared" si="0"/>
        <v>0</v>
      </c>
      <c r="E115" s="28"/>
      <c r="F115" s="38"/>
    </row>
    <row r="116" spans="1:6" ht="40.5" customHeight="1">
      <c r="A116" s="2" t="s">
        <v>61</v>
      </c>
      <c r="B116" s="21">
        <f>B117</f>
        <v>5099.8</v>
      </c>
      <c r="C116" s="21">
        <f>C117</f>
        <v>5099.8</v>
      </c>
      <c r="D116" s="24">
        <f t="shared" si="0"/>
        <v>1</v>
      </c>
      <c r="E116" s="28"/>
      <c r="F116" s="38"/>
    </row>
    <row r="117" spans="1:6" ht="18.75" customHeight="1">
      <c r="A117" s="35" t="s">
        <v>49</v>
      </c>
      <c r="B117" s="30">
        <v>5099.8</v>
      </c>
      <c r="C117" s="36">
        <v>5099.8</v>
      </c>
      <c r="D117" s="37">
        <f t="shared" si="0"/>
        <v>1</v>
      </c>
      <c r="E117" s="28"/>
      <c r="F117" s="38"/>
    </row>
    <row r="118" spans="1:6" ht="57" customHeight="1">
      <c r="A118" s="2" t="s">
        <v>62</v>
      </c>
      <c r="B118" s="21">
        <f>B119</f>
        <v>28671.6</v>
      </c>
      <c r="C118" s="21">
        <f>C119</f>
        <v>0</v>
      </c>
      <c r="D118" s="24">
        <f t="shared" si="0"/>
        <v>0</v>
      </c>
      <c r="F118" s="38"/>
    </row>
    <row r="119" spans="1:4" ht="18.75" customHeight="1">
      <c r="A119" s="35" t="s">
        <v>49</v>
      </c>
      <c r="B119" s="36">
        <v>28671.6</v>
      </c>
      <c r="C119" s="36">
        <v>0</v>
      </c>
      <c r="D119" s="37">
        <f t="shared" si="0"/>
        <v>0</v>
      </c>
    </row>
    <row r="120" spans="1:4" ht="39" customHeight="1">
      <c r="A120" s="2" t="s">
        <v>63</v>
      </c>
      <c r="B120" s="21">
        <f>B121</f>
        <v>2000</v>
      </c>
      <c r="C120" s="21">
        <f>C121</f>
        <v>0</v>
      </c>
      <c r="D120" s="24">
        <f t="shared" si="0"/>
        <v>0</v>
      </c>
    </row>
    <row r="121" spans="1:4" ht="18.75" customHeight="1">
      <c r="A121" s="35" t="s">
        <v>49</v>
      </c>
      <c r="B121" s="30">
        <v>2000</v>
      </c>
      <c r="C121" s="29">
        <v>0</v>
      </c>
      <c r="D121" s="39">
        <f aca="true" t="shared" si="1" ref="D121:D131">C121/B121</f>
        <v>0</v>
      </c>
    </row>
    <row r="122" spans="1:4" ht="75" customHeight="1">
      <c r="A122" s="2" t="s">
        <v>64</v>
      </c>
      <c r="B122" s="21">
        <f>B123</f>
        <v>75000</v>
      </c>
      <c r="C122" s="21">
        <f>C123</f>
        <v>30879.2</v>
      </c>
      <c r="D122" s="24">
        <f t="shared" si="1"/>
        <v>0.4117226666666667</v>
      </c>
    </row>
    <row r="123" spans="1:4" ht="18.75" customHeight="1">
      <c r="A123" s="35" t="s">
        <v>49</v>
      </c>
      <c r="B123" s="30">
        <v>75000</v>
      </c>
      <c r="C123" s="30">
        <v>30879.2</v>
      </c>
      <c r="D123" s="37">
        <f t="shared" si="1"/>
        <v>0.4117226666666667</v>
      </c>
    </row>
    <row r="124" spans="1:4" ht="58.5" customHeight="1">
      <c r="A124" s="2" t="s">
        <v>65</v>
      </c>
      <c r="B124" s="21">
        <f>B125+B129</f>
        <v>6214.4</v>
      </c>
      <c r="C124" s="21">
        <f>C125+C129</f>
        <v>0</v>
      </c>
      <c r="D124" s="24">
        <f t="shared" si="1"/>
        <v>0</v>
      </c>
    </row>
    <row r="125" spans="1:4" ht="18.75" customHeight="1">
      <c r="A125" s="35" t="s">
        <v>49</v>
      </c>
      <c r="B125" s="30">
        <v>4950</v>
      </c>
      <c r="C125" s="30">
        <v>0</v>
      </c>
      <c r="D125" s="37">
        <f t="shared" si="1"/>
        <v>0</v>
      </c>
    </row>
    <row r="126" spans="1:4" s="7" customFormat="1" ht="75" customHeight="1" hidden="1">
      <c r="A126" s="40" t="s">
        <v>5</v>
      </c>
      <c r="B126" s="30">
        <v>4950</v>
      </c>
      <c r="C126" s="30">
        <v>0</v>
      </c>
      <c r="D126" s="37">
        <f t="shared" si="1"/>
        <v>0</v>
      </c>
    </row>
    <row r="127" spans="1:4" s="7" customFormat="1" ht="75" customHeight="1" hidden="1">
      <c r="A127" s="40" t="s">
        <v>6</v>
      </c>
      <c r="B127" s="30">
        <v>4950</v>
      </c>
      <c r="C127" s="30">
        <v>0</v>
      </c>
      <c r="D127" s="37">
        <f t="shared" si="1"/>
        <v>0</v>
      </c>
    </row>
    <row r="128" spans="1:4" s="7" customFormat="1" ht="75" customHeight="1" hidden="1">
      <c r="A128" s="40" t="s">
        <v>7</v>
      </c>
      <c r="B128" s="30">
        <v>4950</v>
      </c>
      <c r="C128" s="30">
        <v>0</v>
      </c>
      <c r="D128" s="37">
        <f t="shared" si="1"/>
        <v>0</v>
      </c>
    </row>
    <row r="129" spans="1:4" s="7" customFormat="1" ht="21" customHeight="1">
      <c r="A129" s="35" t="s">
        <v>58</v>
      </c>
      <c r="B129" s="30">
        <v>1264.4</v>
      </c>
      <c r="C129" s="30">
        <v>0</v>
      </c>
      <c r="D129" s="37">
        <f t="shared" si="1"/>
        <v>0</v>
      </c>
    </row>
    <row r="130" spans="1:4" ht="72" customHeight="1">
      <c r="A130" s="2" t="s">
        <v>68</v>
      </c>
      <c r="B130" s="21">
        <f>B131</f>
        <v>605.7</v>
      </c>
      <c r="C130" s="21">
        <f>C131</f>
        <v>0</v>
      </c>
      <c r="D130" s="24">
        <f t="shared" si="1"/>
        <v>0</v>
      </c>
    </row>
    <row r="131" spans="1:5" ht="21" customHeight="1">
      <c r="A131" s="35" t="s">
        <v>49</v>
      </c>
      <c r="B131" s="30">
        <v>605.7</v>
      </c>
      <c r="C131" s="30">
        <v>0</v>
      </c>
      <c r="D131" s="37">
        <f t="shared" si="1"/>
        <v>0</v>
      </c>
      <c r="E131" s="42"/>
    </row>
    <row r="132" spans="1:5" ht="3.75" customHeight="1" hidden="1">
      <c r="A132" s="8"/>
      <c r="B132" s="11"/>
      <c r="C132" s="8"/>
      <c r="D132" s="41"/>
      <c r="E132" s="42"/>
    </row>
    <row r="133" ht="18" hidden="1">
      <c r="D133" s="9"/>
    </row>
    <row r="134" spans="3:4" ht="15.75" customHeight="1">
      <c r="C134" s="10"/>
      <c r="D134" s="10"/>
    </row>
    <row r="135" ht="14.25" customHeight="1">
      <c r="D135" s="9"/>
    </row>
    <row r="136" ht="18" hidden="1">
      <c r="D136" s="9"/>
    </row>
    <row r="137" ht="18" hidden="1">
      <c r="D137" s="9"/>
    </row>
    <row r="138" ht="18" hidden="1"/>
    <row r="139" ht="18" hidden="1"/>
    <row r="140" ht="18" hidden="1"/>
    <row r="141" spans="1:3" ht="18" hidden="1">
      <c r="A141" s="9"/>
      <c r="B141" s="12"/>
      <c r="C141" s="9"/>
    </row>
    <row r="142" ht="18" hidden="1"/>
    <row r="143" ht="18">
      <c r="B143" s="8"/>
    </row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spans="1:3" ht="18">
      <c r="A156" s="6"/>
      <c r="B156" s="6"/>
      <c r="C156" s="6"/>
    </row>
    <row r="157" spans="1:3" ht="18">
      <c r="A157" s="6"/>
      <c r="B157" s="6"/>
      <c r="C157" s="6"/>
    </row>
    <row r="158" spans="1:3" ht="18">
      <c r="A158" s="6"/>
      <c r="B158" s="6"/>
      <c r="C158" s="6"/>
    </row>
    <row r="159" spans="1:3" ht="18">
      <c r="A159" s="6"/>
      <c r="B159" s="6"/>
      <c r="C159" s="6"/>
    </row>
    <row r="160" spans="1:3" ht="18">
      <c r="A160" s="6"/>
      <c r="B160" s="6"/>
      <c r="C160" s="6"/>
    </row>
    <row r="161" spans="1:3" ht="18">
      <c r="A161" s="6"/>
      <c r="B161" s="6"/>
      <c r="C161" s="6"/>
    </row>
    <row r="162" spans="1:3" ht="18">
      <c r="A162" s="6"/>
      <c r="B162" s="6"/>
      <c r="C162" s="6"/>
    </row>
    <row r="163" spans="1:3" ht="18">
      <c r="A163" s="6"/>
      <c r="B163" s="6"/>
      <c r="C163" s="6"/>
    </row>
    <row r="164" spans="1:3" ht="18">
      <c r="A164" s="6"/>
      <c r="B164" s="6"/>
      <c r="C164" s="6"/>
    </row>
    <row r="165" spans="1:3" ht="18">
      <c r="A165" s="6"/>
      <c r="B165" s="6"/>
      <c r="C165" s="6"/>
    </row>
    <row r="166" spans="1:3" ht="18">
      <c r="A166" s="6"/>
      <c r="B166" s="6"/>
      <c r="C166" s="6"/>
    </row>
    <row r="167" spans="1:3" ht="18">
      <c r="A167" s="6"/>
      <c r="B167" s="6"/>
      <c r="C167" s="6"/>
    </row>
    <row r="168" spans="1:3" ht="18">
      <c r="A168" s="6"/>
      <c r="B168" s="6"/>
      <c r="C168" s="6"/>
    </row>
    <row r="169" spans="1:3" ht="18">
      <c r="A169" s="6"/>
      <c r="B169" s="6"/>
      <c r="C169" s="6"/>
    </row>
    <row r="170" spans="1:3" ht="18">
      <c r="A170" s="6"/>
      <c r="B170" s="6"/>
      <c r="C170" s="6"/>
    </row>
    <row r="171" spans="1:3" ht="18">
      <c r="A171" s="6"/>
      <c r="B171" s="6"/>
      <c r="C171" s="6"/>
    </row>
    <row r="172" spans="1:3" ht="18">
      <c r="A172" s="6"/>
      <c r="B172" s="6"/>
      <c r="C172" s="6"/>
    </row>
    <row r="173" spans="1:3" ht="18">
      <c r="A173" s="6"/>
      <c r="B173" s="6"/>
      <c r="C173" s="6"/>
    </row>
    <row r="174" spans="1:3" ht="18">
      <c r="A174" s="6"/>
      <c r="B174" s="6"/>
      <c r="C174" s="6"/>
    </row>
    <row r="175" spans="1:3" ht="18">
      <c r="A175" s="6"/>
      <c r="B175" s="6"/>
      <c r="C175" s="6"/>
    </row>
    <row r="176" spans="1:3" ht="18">
      <c r="A176" s="6"/>
      <c r="B176" s="6"/>
      <c r="C176" s="6"/>
    </row>
    <row r="177" spans="1:3" ht="18">
      <c r="A177" s="6"/>
      <c r="B177" s="6"/>
      <c r="C177" s="6"/>
    </row>
    <row r="178" spans="1:3" ht="18">
      <c r="A178" s="6"/>
      <c r="B178" s="6"/>
      <c r="C178" s="6"/>
    </row>
    <row r="179" spans="1:3" ht="18">
      <c r="A179" s="6"/>
      <c r="B179" s="6"/>
      <c r="C179" s="6"/>
    </row>
    <row r="180" spans="1:3" ht="18">
      <c r="A180" s="6"/>
      <c r="B180" s="6"/>
      <c r="C180" s="6"/>
    </row>
    <row r="181" spans="1:3" ht="18">
      <c r="A181" s="6"/>
      <c r="B181" s="6"/>
      <c r="C181" s="6"/>
    </row>
    <row r="182" spans="1:3" ht="18">
      <c r="A182" s="6"/>
      <c r="B182" s="6"/>
      <c r="C182" s="6"/>
    </row>
    <row r="183" spans="1:3" ht="18">
      <c r="A183" s="6"/>
      <c r="B183" s="6"/>
      <c r="C183" s="6"/>
    </row>
    <row r="184" spans="1:3" ht="18">
      <c r="A184" s="6"/>
      <c r="B184" s="6"/>
      <c r="C184" s="6"/>
    </row>
    <row r="185" spans="1:3" ht="18">
      <c r="A185" s="6"/>
      <c r="B185" s="6"/>
      <c r="C185" s="6"/>
    </row>
    <row r="186" spans="1:3" ht="18">
      <c r="A186" s="6"/>
      <c r="B186" s="6"/>
      <c r="C186" s="6"/>
    </row>
    <row r="187" spans="1:3" ht="18">
      <c r="A187" s="6"/>
      <c r="B187" s="6"/>
      <c r="C187" s="6"/>
    </row>
    <row r="188" spans="1:3" ht="18">
      <c r="A188" s="6"/>
      <c r="B188" s="6"/>
      <c r="C188" s="6"/>
    </row>
    <row r="189" spans="1:3" ht="18">
      <c r="A189" s="6"/>
      <c r="B189" s="6"/>
      <c r="C189" s="6"/>
    </row>
    <row r="190" spans="1:3" ht="18">
      <c r="A190" s="6"/>
      <c r="B190" s="6"/>
      <c r="C190" s="6"/>
    </row>
    <row r="191" spans="1:3" ht="18">
      <c r="A191" s="6"/>
      <c r="B191" s="6"/>
      <c r="C191" s="6"/>
    </row>
    <row r="192" spans="1:3" ht="18">
      <c r="A192" s="6"/>
      <c r="B192" s="6"/>
      <c r="C192" s="6"/>
    </row>
    <row r="193" spans="1:3" ht="18">
      <c r="A193" s="6"/>
      <c r="B193" s="6"/>
      <c r="C193" s="6"/>
    </row>
    <row r="194" spans="1:3" ht="18">
      <c r="A194" s="6"/>
      <c r="B194" s="6"/>
      <c r="C194" s="6"/>
    </row>
    <row r="195" spans="1:3" ht="18">
      <c r="A195" s="6"/>
      <c r="B195" s="6"/>
      <c r="C195" s="6"/>
    </row>
    <row r="196" spans="1:3" ht="18">
      <c r="A196" s="6"/>
      <c r="B196" s="6"/>
      <c r="C196" s="6"/>
    </row>
    <row r="197" spans="1:3" ht="18">
      <c r="A197" s="6"/>
      <c r="B197" s="6"/>
      <c r="C197" s="6"/>
    </row>
    <row r="198" spans="1:3" ht="18">
      <c r="A198" s="6"/>
      <c r="B198" s="6"/>
      <c r="C198" s="6"/>
    </row>
    <row r="199" spans="1:3" ht="18">
      <c r="A199" s="6"/>
      <c r="B199" s="6"/>
      <c r="C199" s="6"/>
    </row>
    <row r="200" spans="1:3" ht="18">
      <c r="A200" s="6"/>
      <c r="B200" s="6"/>
      <c r="C200" s="6"/>
    </row>
    <row r="201" spans="1:3" ht="18">
      <c r="A201" s="6"/>
      <c r="B201" s="6"/>
      <c r="C201" s="6"/>
    </row>
    <row r="202" spans="1:3" ht="18">
      <c r="A202" s="6"/>
      <c r="B202" s="6"/>
      <c r="C202" s="6"/>
    </row>
    <row r="203" spans="1:3" ht="18">
      <c r="A203" s="6"/>
      <c r="B203" s="6"/>
      <c r="C203" s="6"/>
    </row>
    <row r="204" spans="1:3" ht="18">
      <c r="A204" s="6"/>
      <c r="B204" s="6"/>
      <c r="C204" s="6"/>
    </row>
    <row r="205" spans="1:3" ht="18">
      <c r="A205" s="6"/>
      <c r="B205" s="6"/>
      <c r="C205" s="6"/>
    </row>
    <row r="206" spans="1:3" ht="18">
      <c r="A206" s="6"/>
      <c r="B206" s="6"/>
      <c r="C206" s="6"/>
    </row>
    <row r="207" spans="1:3" ht="18">
      <c r="A207" s="6"/>
      <c r="B207" s="6"/>
      <c r="C207" s="6"/>
    </row>
    <row r="208" spans="1:3" ht="18">
      <c r="A208" s="6"/>
      <c r="B208" s="6"/>
      <c r="C208" s="6"/>
    </row>
    <row r="209" spans="1:3" ht="18">
      <c r="A209" s="6"/>
      <c r="B209" s="6"/>
      <c r="C209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Zav</cp:lastModifiedBy>
  <cp:lastPrinted>2023-08-08T08:48:24Z</cp:lastPrinted>
  <dcterms:created xsi:type="dcterms:W3CDTF">2007-10-22T09:23:55Z</dcterms:created>
  <dcterms:modified xsi:type="dcterms:W3CDTF">2023-08-08T08:48:52Z</dcterms:modified>
  <cp:category/>
  <cp:version/>
  <cp:contentType/>
  <cp:contentStatus/>
</cp:coreProperties>
</file>