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35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28" i="1"/>
  <c r="J28"/>
  <c r="J13" s="1"/>
  <c r="K28"/>
  <c r="H28"/>
  <c r="P36"/>
  <c r="P35"/>
  <c r="H14"/>
  <c r="I14"/>
  <c r="J14"/>
  <c r="I13" l="1"/>
  <c r="P34"/>
  <c r="P33"/>
  <c r="P32"/>
  <c r="P31"/>
  <c r="P30"/>
  <c r="H21"/>
  <c r="H13" s="1"/>
  <c r="P27"/>
  <c r="P26"/>
  <c r="P25"/>
  <c r="O14"/>
  <c r="K14"/>
  <c r="L14"/>
  <c r="M14"/>
  <c r="M13" s="1"/>
  <c r="N14"/>
  <c r="N13" s="1"/>
  <c r="G14"/>
  <c r="P15"/>
  <c r="P16"/>
  <c r="P17"/>
  <c r="P18"/>
  <c r="P19"/>
  <c r="P20"/>
  <c r="G21"/>
  <c r="P22"/>
  <c r="P23"/>
  <c r="P24"/>
  <c r="L28"/>
  <c r="M28"/>
  <c r="N28"/>
  <c r="O28"/>
  <c r="G28"/>
  <c r="P29"/>
  <c r="G13" l="1"/>
  <c r="K13"/>
  <c r="O13"/>
  <c r="L13"/>
  <c r="P21"/>
  <c r="P28"/>
  <c r="P14"/>
  <c r="P13" l="1"/>
</calcChain>
</file>

<file path=xl/sharedStrings.xml><?xml version="1.0" encoding="utf-8"?>
<sst xmlns="http://schemas.openxmlformats.org/spreadsheetml/2006/main" count="94" uniqueCount="68">
  <si>
    <t>№ п/п</t>
  </si>
  <si>
    <t>итого</t>
  </si>
  <si>
    <t>Мероприятие</t>
  </si>
  <si>
    <t>к подпрограмме</t>
  </si>
  <si>
    <t>Статус</t>
  </si>
  <si>
    <t>администрация Белохолуницкого муниципального района</t>
  </si>
  <si>
    <t>Подпрограмма</t>
  </si>
  <si>
    <t>"Охрана окружающей среды в Белохолуницком районе"</t>
  </si>
  <si>
    <t>Приложение № 2</t>
  </si>
  <si>
    <t>Создание мест (площадок) накопления твердых коммунальных отходов</t>
  </si>
  <si>
    <t>Расходы (факт, прогноз), тыс. рублей</t>
  </si>
  <si>
    <t>Расходы на реализацию подпрограммы  за счет средств местного бюджета</t>
  </si>
  <si>
    <t xml:space="preserve">Наименование подпрограммы, </t>
  </si>
  <si>
    <t>мероприятия</t>
  </si>
  <si>
    <t>Главный распорядитель бюджетных средств</t>
  </si>
  <si>
    <t>факт</t>
  </si>
  <si>
    <t>администрация Белохолуницкого               муниципального района</t>
  </si>
  <si>
    <t>администрация Белохолуницкого                 муниципального района</t>
  </si>
  <si>
    <t>администрация Белохолуницкого                  муниципального района</t>
  </si>
  <si>
    <t>Аренда контейнеров для сбора твердых коммунальных отходов</t>
  </si>
  <si>
    <t>Разработка проектной документации                         по созданию мест (площадок)                      накопления твердых коммунальных отходов</t>
  </si>
  <si>
    <t>администрация Белохолуницкого                муниципального района</t>
  </si>
  <si>
    <t>Приобретение контейнеров для сбора твердых коммунальных отходов</t>
  </si>
  <si>
    <t>Транспортные услуги</t>
  </si>
  <si>
    <t>Выплата гражданам вознаграждения за добытых волков на территории Белохолуницкого района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</si>
  <si>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</si>
  <si>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</si>
  <si>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</si>
  <si>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</si>
  <si>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</si>
  <si>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</si>
  <si>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1.1.</t>
  </si>
  <si>
    <t>1.2.</t>
  </si>
  <si>
    <t>1.3.</t>
  </si>
  <si>
    <t>1.4.</t>
  </si>
  <si>
    <t>1.5.</t>
  </si>
  <si>
    <t>3.1.</t>
  </si>
  <si>
    <t>3.2.</t>
  </si>
  <si>
    <t>3.3.</t>
  </si>
  <si>
    <t>4.1.</t>
  </si>
  <si>
    <t>Ракаловское сельское поселение</t>
  </si>
  <si>
    <t>Прокопьевское сельское посление</t>
  </si>
  <si>
    <t>Быдановское сельское поселение</t>
  </si>
  <si>
    <t>3.4.</t>
  </si>
  <si>
    <t>3.5.</t>
  </si>
  <si>
    <t>3.6.</t>
  </si>
  <si>
    <t>4.2.</t>
  </si>
  <si>
    <t>4.3.</t>
  </si>
  <si>
    <t>4.4.</t>
  </si>
  <si>
    <t>4.5.</t>
  </si>
  <si>
    <t>4.6.</t>
  </si>
  <si>
    <t>Поломское сельское поселение</t>
  </si>
  <si>
    <t>Дубровское сельское поселение</t>
  </si>
  <si>
    <t>Климковское  сельское поселение</t>
  </si>
  <si>
    <t>2021                  факт</t>
  </si>
  <si>
    <t>2029                   прогноз</t>
  </si>
  <si>
    <t>2030                  прогноз</t>
  </si>
  <si>
    <t>2028                         прогноз</t>
  </si>
  <si>
    <t>2027                     прогноз</t>
  </si>
  <si>
    <t>2026                 прогноз</t>
  </si>
  <si>
    <t>2025                прогноз</t>
  </si>
  <si>
    <t>2024                прогноз</t>
  </si>
  <si>
    <t>4.7.</t>
  </si>
  <si>
    <t>Белохолуницкое городское поселение</t>
  </si>
  <si>
    <t>2022                  факт</t>
  </si>
  <si>
    <t>4.8.</t>
  </si>
  <si>
    <t>2023                факт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</si>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</sst>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"/>
    <numFmt numFmtId="166" formatCode="0.00000"/>
  </numFmts>
  <fonts count="10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9" tint="-0.249977111117893"/>
      <name val="Times New Roman"/>
      <family val="1"/>
      <charset val="204"/>
    </font>
    <font>
      <sz val="11"/>
      <color theme="9" tint="-0.249977111117893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 wrapText="1"/>
    </xf>
    <xf numFmtId="0" fontId="5" fillId="0" borderId="0" xfId="0" applyFont="1" applyFill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0" fillId="0" borderId="7" xfId="0" applyBorder="1" applyAlignment="1">
      <alignment vertical="top" wrapText="1"/>
    </xf>
    <xf numFmtId="0" fontId="7" fillId="0" borderId="7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7" xfId="0" applyFont="1" applyBorder="1" applyAlignment="1">
      <alignment horizontal="justify" vertical="top" wrapText="1"/>
    </xf>
    <xf numFmtId="16" fontId="7" fillId="0" borderId="3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2" fillId="0" borderId="0" xfId="0" applyFont="1" applyFill="1" applyAlignment="1">
      <alignment horizontal="right" wrapText="1"/>
    </xf>
    <xf numFmtId="16" fontId="7" fillId="0" borderId="2" xfId="0" applyNumberFormat="1" applyFont="1" applyBorder="1" applyAlignment="1">
      <alignment horizontal="center" vertical="top" wrapText="1"/>
    </xf>
    <xf numFmtId="0" fontId="0" fillId="0" borderId="6" xfId="0" applyBorder="1" applyAlignment="1">
      <alignment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6" xfId="0" applyFont="1" applyBorder="1" applyAlignment="1">
      <alignment vertical="top" wrapText="1"/>
    </xf>
    <xf numFmtId="0" fontId="0" fillId="0" borderId="10" xfId="0" applyFill="1" applyBorder="1"/>
    <xf numFmtId="0" fontId="7" fillId="0" borderId="10" xfId="0" applyFont="1" applyBorder="1" applyAlignment="1">
      <alignment vertical="top" wrapText="1"/>
    </xf>
    <xf numFmtId="0" fontId="7" fillId="0" borderId="10" xfId="0" applyFont="1" applyBorder="1" applyAlignment="1">
      <alignment horizontal="justify" vertical="top" wrapText="1"/>
    </xf>
    <xf numFmtId="16" fontId="7" fillId="0" borderId="10" xfId="0" applyNumberFormat="1" applyFont="1" applyBorder="1" applyAlignment="1">
      <alignment horizontal="center" vertical="top" wrapText="1"/>
    </xf>
    <xf numFmtId="0" fontId="7" fillId="0" borderId="7" xfId="0" applyFont="1" applyBorder="1" applyAlignment="1">
      <alignment horizontal="right" vertical="top" wrapText="1"/>
    </xf>
    <xf numFmtId="164" fontId="7" fillId="0" borderId="7" xfId="0" applyNumberFormat="1" applyFont="1" applyBorder="1" applyAlignment="1">
      <alignment horizontal="right" vertical="top" wrapText="1"/>
    </xf>
    <xf numFmtId="2" fontId="7" fillId="0" borderId="7" xfId="0" applyNumberFormat="1" applyFont="1" applyBorder="1" applyAlignment="1">
      <alignment horizontal="right" vertical="top" wrapText="1"/>
    </xf>
    <xf numFmtId="2" fontId="7" fillId="0" borderId="6" xfId="0" applyNumberFormat="1" applyFont="1" applyBorder="1" applyAlignment="1">
      <alignment horizontal="right" vertical="top" wrapText="1"/>
    </xf>
    <xf numFmtId="2" fontId="8" fillId="0" borderId="10" xfId="0" applyNumberFormat="1" applyFont="1" applyFill="1" applyBorder="1" applyAlignment="1">
      <alignment horizontal="right"/>
    </xf>
    <xf numFmtId="2" fontId="8" fillId="0" borderId="11" xfId="0" applyNumberFormat="1" applyFont="1" applyFill="1" applyBorder="1" applyAlignment="1">
      <alignment horizontal="right"/>
    </xf>
    <xf numFmtId="0" fontId="6" fillId="0" borderId="10" xfId="0" applyFont="1" applyFill="1" applyBorder="1"/>
    <xf numFmtId="0" fontId="6" fillId="0" borderId="11" xfId="0" applyFont="1" applyFill="1" applyBorder="1" applyAlignment="1">
      <alignment wrapText="1"/>
    </xf>
    <xf numFmtId="0" fontId="6" fillId="0" borderId="12" xfId="0" applyFont="1" applyFill="1" applyBorder="1" applyAlignment="1">
      <alignment horizontal="center" vertical="top"/>
    </xf>
    <xf numFmtId="2" fontId="6" fillId="0" borderId="11" xfId="0" applyNumberFormat="1" applyFont="1" applyFill="1" applyBorder="1"/>
    <xf numFmtId="2" fontId="6" fillId="0" borderId="10" xfId="0" applyNumberFormat="1" applyFont="1" applyFill="1" applyBorder="1"/>
    <xf numFmtId="2" fontId="8" fillId="0" borderId="11" xfId="0" applyNumberFormat="1" applyFont="1" applyFill="1" applyBorder="1"/>
    <xf numFmtId="2" fontId="8" fillId="0" borderId="10" xfId="0" applyNumberFormat="1" applyFont="1" applyFill="1" applyBorder="1"/>
    <xf numFmtId="0" fontId="2" fillId="0" borderId="0" xfId="0" applyFont="1" applyFill="1" applyAlignment="1">
      <alignment horizontal="right" wrapText="1"/>
    </xf>
    <xf numFmtId="0" fontId="6" fillId="0" borderId="11" xfId="0" applyFont="1" applyFill="1" applyBorder="1"/>
    <xf numFmtId="0" fontId="6" fillId="0" borderId="10" xfId="0" applyFont="1" applyFill="1" applyBorder="1" applyAlignment="1">
      <alignment wrapText="1"/>
    </xf>
    <xf numFmtId="0" fontId="6" fillId="0" borderId="10" xfId="0" applyFont="1" applyFill="1" applyBorder="1" applyAlignment="1">
      <alignment horizontal="center" vertical="top"/>
    </xf>
    <xf numFmtId="164" fontId="6" fillId="0" borderId="13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2" fontId="7" fillId="0" borderId="7" xfId="0" applyNumberFormat="1" applyFont="1" applyFill="1" applyBorder="1" applyAlignment="1">
      <alignment horizontal="right" vertical="top" wrapText="1"/>
    </xf>
    <xf numFmtId="2" fontId="7" fillId="0" borderId="6" xfId="0" applyNumberFormat="1" applyFont="1" applyFill="1" applyBorder="1" applyAlignment="1">
      <alignment horizontal="right" vertical="top" wrapText="1"/>
    </xf>
    <xf numFmtId="164" fontId="8" fillId="0" borderId="11" xfId="0" applyNumberFormat="1" applyFont="1" applyFill="1" applyBorder="1" applyAlignment="1">
      <alignment horizontal="right"/>
    </xf>
    <xf numFmtId="165" fontId="7" fillId="0" borderId="7" xfId="0" applyNumberFormat="1" applyFont="1" applyFill="1" applyBorder="1" applyAlignment="1">
      <alignment horizontal="right" vertical="top" wrapText="1"/>
    </xf>
    <xf numFmtId="166" fontId="7" fillId="0" borderId="7" xfId="0" applyNumberFormat="1" applyFont="1" applyFill="1" applyBorder="1" applyAlignment="1">
      <alignment horizontal="right" vertical="top" wrapText="1"/>
    </xf>
    <xf numFmtId="2" fontId="6" fillId="0" borderId="7" xfId="0" applyNumberFormat="1" applyFont="1" applyFill="1" applyBorder="1" applyAlignment="1">
      <alignment horizontal="right" vertical="top" wrapText="1"/>
    </xf>
    <xf numFmtId="164" fontId="8" fillId="0" borderId="10" xfId="0" applyNumberFormat="1" applyFont="1" applyFill="1" applyBorder="1" applyAlignment="1">
      <alignment horizontal="right"/>
    </xf>
    <xf numFmtId="166" fontId="8" fillId="0" borderId="1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/>
    </xf>
    <xf numFmtId="0" fontId="7" fillId="0" borderId="8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6"/>
  <sheetViews>
    <sheetView tabSelected="1" workbookViewId="0">
      <selection activeCell="N2" sqref="N2"/>
    </sheetView>
  </sheetViews>
  <sheetFormatPr defaultRowHeight="15"/>
  <cols>
    <col min="1" max="1" width="5.140625" style="1" bestFit="1" customWidth="1"/>
    <col min="2" max="2" width="19" style="1" customWidth="1"/>
    <col min="3" max="3" width="24.85546875" style="1" customWidth="1"/>
    <col min="4" max="4" width="22.5703125" style="1" customWidth="1"/>
    <col min="5" max="5" width="10.85546875" style="1" customWidth="1"/>
    <col min="6" max="6" width="11" style="1" customWidth="1"/>
    <col min="7" max="7" width="11.85546875" style="1" customWidth="1"/>
    <col min="8" max="8" width="9.5703125" style="1" customWidth="1"/>
    <col min="9" max="9" width="11.85546875" style="3" customWidth="1"/>
    <col min="10" max="10" width="12.140625" style="3" customWidth="1"/>
    <col min="11" max="11" width="11.7109375" style="3" customWidth="1"/>
    <col min="12" max="12" width="13.85546875" style="3" customWidth="1"/>
    <col min="13" max="13" width="16" style="3" customWidth="1"/>
    <col min="14" max="14" width="15" style="3" customWidth="1"/>
    <col min="15" max="15" width="11.85546875" style="3" customWidth="1"/>
    <col min="16" max="16" width="13.7109375" style="1" customWidth="1"/>
  </cols>
  <sheetData>
    <row r="1" spans="1:16" ht="15.75">
      <c r="N1" s="50" t="s">
        <v>67</v>
      </c>
      <c r="O1" s="50"/>
      <c r="P1" s="50"/>
    </row>
    <row r="3" spans="1:16" ht="15.75">
      <c r="A3" s="4"/>
      <c r="B3" s="4"/>
      <c r="C3" s="4"/>
      <c r="D3" s="4"/>
      <c r="E3" s="4"/>
      <c r="F3" s="4"/>
      <c r="G3" s="4"/>
      <c r="H3" s="4"/>
      <c r="I3" s="51" t="s">
        <v>8</v>
      </c>
      <c r="J3" s="51"/>
      <c r="K3" s="51"/>
      <c r="L3" s="51"/>
      <c r="M3" s="51"/>
      <c r="N3" s="51"/>
      <c r="O3" s="51"/>
      <c r="P3" s="51"/>
    </row>
    <row r="4" spans="1:16" ht="15.75" customHeight="1">
      <c r="A4" s="4"/>
      <c r="B4" s="4"/>
      <c r="C4" s="4"/>
      <c r="D4" s="4"/>
      <c r="E4" s="4"/>
      <c r="F4" s="4"/>
      <c r="G4" s="4"/>
      <c r="H4" s="4"/>
      <c r="I4" s="36"/>
      <c r="J4" s="36"/>
      <c r="K4" s="36"/>
      <c r="L4" s="14"/>
      <c r="M4" s="14"/>
      <c r="N4" s="14"/>
      <c r="O4" s="14"/>
      <c r="P4" s="14"/>
    </row>
    <row r="5" spans="1:16" ht="1.5" customHeight="1">
      <c r="A5" s="4"/>
      <c r="B5" s="4"/>
      <c r="C5" s="4"/>
      <c r="D5" s="4"/>
      <c r="E5" s="4"/>
      <c r="F5" s="4"/>
      <c r="G5" s="4"/>
      <c r="H5" s="4"/>
      <c r="I5" s="51"/>
      <c r="J5" s="51"/>
      <c r="K5" s="51"/>
      <c r="L5" s="51"/>
      <c r="M5" s="51"/>
      <c r="N5" s="51"/>
      <c r="O5" s="51"/>
      <c r="P5" s="51"/>
    </row>
    <row r="6" spans="1:16" ht="15.75">
      <c r="A6" s="4"/>
      <c r="B6" s="4"/>
      <c r="C6" s="4"/>
      <c r="D6" s="4"/>
      <c r="E6" s="4"/>
      <c r="F6" s="4"/>
      <c r="G6" s="4"/>
      <c r="H6" s="4"/>
      <c r="I6" s="51" t="s">
        <v>3</v>
      </c>
      <c r="J6" s="51"/>
      <c r="K6" s="51"/>
      <c r="L6" s="51"/>
      <c r="M6" s="51"/>
      <c r="N6" s="51"/>
      <c r="O6" s="51"/>
      <c r="P6" s="51"/>
    </row>
    <row r="7" spans="1:16" ht="9" customHeight="1">
      <c r="A7" s="4"/>
      <c r="B7" s="4"/>
      <c r="C7" s="4"/>
      <c r="D7" s="4"/>
      <c r="E7" s="4"/>
      <c r="F7" s="4"/>
      <c r="G7" s="4"/>
      <c r="H7" s="4"/>
      <c r="I7" s="2"/>
      <c r="J7" s="2"/>
      <c r="K7" s="2"/>
      <c r="L7" s="2"/>
      <c r="M7" s="2"/>
      <c r="N7" s="2"/>
      <c r="O7" s="2"/>
      <c r="P7" s="5"/>
    </row>
    <row r="8" spans="1:16" ht="30.75" customHeight="1">
      <c r="A8" s="52" t="s">
        <v>11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</row>
    <row r="9" spans="1:16" ht="15.75" thickBot="1"/>
    <row r="10" spans="1:16" ht="26.25" thickBot="1">
      <c r="A10" s="55" t="s">
        <v>0</v>
      </c>
      <c r="B10" s="55" t="s">
        <v>4</v>
      </c>
      <c r="C10" s="6" t="s">
        <v>12</v>
      </c>
      <c r="D10" s="55" t="s">
        <v>14</v>
      </c>
      <c r="E10" s="58" t="s">
        <v>10</v>
      </c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60"/>
    </row>
    <row r="11" spans="1:16">
      <c r="A11" s="56"/>
      <c r="B11" s="56"/>
      <c r="C11" s="7" t="s">
        <v>13</v>
      </c>
      <c r="D11" s="56"/>
      <c r="E11" s="7">
        <v>2020</v>
      </c>
      <c r="F11" s="55" t="s">
        <v>54</v>
      </c>
      <c r="G11" s="55" t="s">
        <v>64</v>
      </c>
      <c r="H11" s="61" t="s">
        <v>66</v>
      </c>
      <c r="I11" s="61" t="s">
        <v>61</v>
      </c>
      <c r="J11" s="61" t="s">
        <v>60</v>
      </c>
      <c r="K11" s="61" t="s">
        <v>59</v>
      </c>
      <c r="L11" s="53" t="s">
        <v>58</v>
      </c>
      <c r="M11" s="53" t="s">
        <v>57</v>
      </c>
      <c r="N11" s="53" t="s">
        <v>55</v>
      </c>
      <c r="O11" s="53" t="s">
        <v>56</v>
      </c>
      <c r="P11" s="55" t="s">
        <v>1</v>
      </c>
    </row>
    <row r="12" spans="1:16" ht="15.75" thickBot="1">
      <c r="A12" s="57"/>
      <c r="B12" s="57"/>
      <c r="C12" s="8"/>
      <c r="D12" s="57"/>
      <c r="E12" s="9" t="s">
        <v>15</v>
      </c>
      <c r="F12" s="57"/>
      <c r="G12" s="57"/>
      <c r="H12" s="62"/>
      <c r="I12" s="62"/>
      <c r="J12" s="62"/>
      <c r="K12" s="62"/>
      <c r="L12" s="54"/>
      <c r="M12" s="54"/>
      <c r="N12" s="54"/>
      <c r="O12" s="54"/>
      <c r="P12" s="57"/>
    </row>
    <row r="13" spans="1:16" ht="39" thickBot="1">
      <c r="A13" s="10"/>
      <c r="B13" s="11" t="s">
        <v>6</v>
      </c>
      <c r="C13" s="11" t="s">
        <v>7</v>
      </c>
      <c r="D13" s="11" t="s">
        <v>16</v>
      </c>
      <c r="E13" s="23">
        <v>3.3959999999999999</v>
      </c>
      <c r="F13" s="23">
        <v>936.47900000000004</v>
      </c>
      <c r="G13" s="24">
        <f>G14+G20+G21+G28</f>
        <v>2276.5515500000001</v>
      </c>
      <c r="H13" s="41">
        <f>H14+H20+H21+H28</f>
        <v>2270.7126500000004</v>
      </c>
      <c r="I13" s="41">
        <f t="shared" ref="I13:J13" si="0">I14+I20+I21+I28</f>
        <v>3493.6458299999995</v>
      </c>
      <c r="J13" s="41">
        <f t="shared" si="0"/>
        <v>1384.2</v>
      </c>
      <c r="K13" s="41">
        <f>K14+K20+K21+K28</f>
        <v>1384.2</v>
      </c>
      <c r="L13" s="24">
        <f>L14+L20+L21+L28</f>
        <v>25</v>
      </c>
      <c r="M13" s="24">
        <f>M14+M20+M21+M28</f>
        <v>0</v>
      </c>
      <c r="N13" s="24">
        <f>N14+N20+N21+N28</f>
        <v>0</v>
      </c>
      <c r="O13" s="24">
        <f>O14+O20+O21+O28</f>
        <v>0</v>
      </c>
      <c r="P13" s="24">
        <f t="shared" ref="P13:P29" si="1">SUM(E13:O13)</f>
        <v>11774.185030000001</v>
      </c>
    </row>
    <row r="14" spans="1:16" ht="39" thickBot="1">
      <c r="A14" s="10">
        <v>1</v>
      </c>
      <c r="B14" s="11" t="s">
        <v>2</v>
      </c>
      <c r="C14" s="11" t="s">
        <v>9</v>
      </c>
      <c r="D14" s="11" t="s">
        <v>17</v>
      </c>
      <c r="E14" s="23">
        <v>3.3959999999999999</v>
      </c>
      <c r="F14" s="23">
        <v>900.47900000000004</v>
      </c>
      <c r="G14" s="24">
        <f>G15+G16+G17+G18+G19</f>
        <v>1862.8020000000001</v>
      </c>
      <c r="H14" s="41">
        <f t="shared" ref="H14:J14" si="2">H15+H16+H17+H18+H19</f>
        <v>1379.6012000000001</v>
      </c>
      <c r="I14" s="41">
        <f t="shared" si="2"/>
        <v>694.76</v>
      </c>
      <c r="J14" s="41">
        <f t="shared" si="2"/>
        <v>0</v>
      </c>
      <c r="K14" s="41">
        <f t="shared" ref="K14:O14" si="3">K15+K16+K17+K18+K19</f>
        <v>0</v>
      </c>
      <c r="L14" s="24">
        <f t="shared" si="3"/>
        <v>0</v>
      </c>
      <c r="M14" s="24">
        <f t="shared" si="3"/>
        <v>0</v>
      </c>
      <c r="N14" s="24">
        <f t="shared" si="3"/>
        <v>0</v>
      </c>
      <c r="O14" s="24">
        <f t="shared" si="3"/>
        <v>0</v>
      </c>
      <c r="P14" s="23">
        <f t="shared" si="1"/>
        <v>4841.0382000000009</v>
      </c>
    </row>
    <row r="15" spans="1:16" ht="39" thickBot="1">
      <c r="A15" s="12" t="s">
        <v>31</v>
      </c>
      <c r="B15" s="8"/>
      <c r="C15" s="11" t="s">
        <v>9</v>
      </c>
      <c r="D15" s="13" t="s">
        <v>18</v>
      </c>
      <c r="E15" s="23">
        <v>3.3959999999999999</v>
      </c>
      <c r="F15" s="23">
        <v>3.4940000000000002</v>
      </c>
      <c r="G15" s="23">
        <v>10.368</v>
      </c>
      <c r="H15" s="45">
        <v>90.9512</v>
      </c>
      <c r="I15" s="47">
        <v>0</v>
      </c>
      <c r="J15" s="42">
        <v>0</v>
      </c>
      <c r="K15" s="42">
        <v>0</v>
      </c>
      <c r="L15" s="25">
        <v>0</v>
      </c>
      <c r="M15" s="25">
        <v>0</v>
      </c>
      <c r="N15" s="25">
        <v>0</v>
      </c>
      <c r="O15" s="25">
        <v>0</v>
      </c>
      <c r="P15" s="23">
        <f t="shared" si="1"/>
        <v>108.20920000000001</v>
      </c>
    </row>
    <row r="16" spans="1:16" ht="39" thickBot="1">
      <c r="A16" s="12" t="s">
        <v>32</v>
      </c>
      <c r="B16" s="8"/>
      <c r="C16" s="11" t="s">
        <v>19</v>
      </c>
      <c r="D16" s="13" t="s">
        <v>5</v>
      </c>
      <c r="E16" s="25">
        <v>0</v>
      </c>
      <c r="F16" s="25">
        <v>780</v>
      </c>
      <c r="G16" s="24">
        <v>733.05899999999997</v>
      </c>
      <c r="H16" s="42">
        <v>573.21</v>
      </c>
      <c r="I16" s="47">
        <v>0</v>
      </c>
      <c r="J16" s="42">
        <v>0</v>
      </c>
      <c r="K16" s="42">
        <v>0</v>
      </c>
      <c r="L16" s="25">
        <v>0</v>
      </c>
      <c r="M16" s="25">
        <v>0</v>
      </c>
      <c r="N16" s="25">
        <v>0</v>
      </c>
      <c r="O16" s="25">
        <v>0</v>
      </c>
      <c r="P16" s="25">
        <f t="shared" si="1"/>
        <v>2086.2690000000002</v>
      </c>
    </row>
    <row r="17" spans="1:16" ht="77.25" thickBot="1">
      <c r="A17" s="12" t="s">
        <v>33</v>
      </c>
      <c r="B17" s="8"/>
      <c r="C17" s="11" t="s">
        <v>20</v>
      </c>
      <c r="D17" s="13" t="s">
        <v>21</v>
      </c>
      <c r="E17" s="25">
        <v>0</v>
      </c>
      <c r="F17" s="23">
        <v>68.349999999999994</v>
      </c>
      <c r="G17" s="23">
        <v>40.069000000000003</v>
      </c>
      <c r="H17" s="42">
        <v>85.63</v>
      </c>
      <c r="I17" s="42">
        <v>56.71</v>
      </c>
      <c r="J17" s="42">
        <v>0</v>
      </c>
      <c r="K17" s="42">
        <v>0</v>
      </c>
      <c r="L17" s="25">
        <v>0</v>
      </c>
      <c r="M17" s="25">
        <v>0</v>
      </c>
      <c r="N17" s="25">
        <v>0</v>
      </c>
      <c r="O17" s="25">
        <v>0</v>
      </c>
      <c r="P17" s="24">
        <f t="shared" si="1"/>
        <v>250.75899999999999</v>
      </c>
    </row>
    <row r="18" spans="1:16" ht="39" thickBot="1">
      <c r="A18" s="12" t="s">
        <v>34</v>
      </c>
      <c r="B18" s="8"/>
      <c r="C18" s="11" t="s">
        <v>22</v>
      </c>
      <c r="D18" s="13" t="s">
        <v>21</v>
      </c>
      <c r="E18" s="24">
        <v>0</v>
      </c>
      <c r="F18" s="24">
        <v>0</v>
      </c>
      <c r="G18" s="24">
        <v>974.55600000000004</v>
      </c>
      <c r="H18" s="41">
        <v>519.84</v>
      </c>
      <c r="I18" s="41">
        <v>598.04999999999995</v>
      </c>
      <c r="J18" s="41">
        <v>0</v>
      </c>
      <c r="K18" s="41">
        <v>0</v>
      </c>
      <c r="L18" s="24">
        <v>0</v>
      </c>
      <c r="M18" s="24">
        <v>0</v>
      </c>
      <c r="N18" s="24">
        <v>0</v>
      </c>
      <c r="O18" s="24">
        <v>0</v>
      </c>
      <c r="P18" s="23">
        <f t="shared" si="1"/>
        <v>2092.4459999999999</v>
      </c>
    </row>
    <row r="19" spans="1:16" ht="39" thickBot="1">
      <c r="A19" s="12" t="s">
        <v>35</v>
      </c>
      <c r="B19" s="8"/>
      <c r="C19" s="11" t="s">
        <v>23</v>
      </c>
      <c r="D19" s="13" t="s">
        <v>21</v>
      </c>
      <c r="E19" s="25">
        <v>0</v>
      </c>
      <c r="F19" s="23">
        <v>48.634999999999998</v>
      </c>
      <c r="G19" s="23">
        <v>104.75</v>
      </c>
      <c r="H19" s="42">
        <v>109.97</v>
      </c>
      <c r="I19" s="42">
        <v>40</v>
      </c>
      <c r="J19" s="42">
        <v>0</v>
      </c>
      <c r="K19" s="42">
        <v>0</v>
      </c>
      <c r="L19" s="25">
        <v>0</v>
      </c>
      <c r="M19" s="25">
        <v>0</v>
      </c>
      <c r="N19" s="25">
        <v>0</v>
      </c>
      <c r="O19" s="25">
        <v>0</v>
      </c>
      <c r="P19" s="24">
        <f t="shared" si="1"/>
        <v>303.35500000000002</v>
      </c>
    </row>
    <row r="20" spans="1:16" ht="51.75" thickBot="1">
      <c r="A20" s="10">
        <v>2</v>
      </c>
      <c r="B20" s="11" t="s">
        <v>2</v>
      </c>
      <c r="C20" s="11" t="s">
        <v>24</v>
      </c>
      <c r="D20" s="13" t="s">
        <v>21</v>
      </c>
      <c r="E20" s="25">
        <v>0</v>
      </c>
      <c r="F20" s="25">
        <v>36</v>
      </c>
      <c r="G20" s="25">
        <v>110</v>
      </c>
      <c r="H20" s="42">
        <v>120</v>
      </c>
      <c r="I20" s="42">
        <v>120</v>
      </c>
      <c r="J20" s="42">
        <v>0</v>
      </c>
      <c r="K20" s="42">
        <v>0</v>
      </c>
      <c r="L20" s="25">
        <v>25</v>
      </c>
      <c r="M20" s="25">
        <v>0</v>
      </c>
      <c r="N20" s="25">
        <v>0</v>
      </c>
      <c r="O20" s="25">
        <v>0</v>
      </c>
      <c r="P20" s="25">
        <f t="shared" si="1"/>
        <v>411</v>
      </c>
    </row>
    <row r="21" spans="1:16" ht="77.25" thickBot="1">
      <c r="A21" s="10">
        <v>3</v>
      </c>
      <c r="B21" s="11" t="s">
        <v>2</v>
      </c>
      <c r="C21" s="11" t="s">
        <v>25</v>
      </c>
      <c r="D21" s="13" t="s">
        <v>21</v>
      </c>
      <c r="E21" s="25">
        <v>0</v>
      </c>
      <c r="F21" s="25">
        <v>0</v>
      </c>
      <c r="G21" s="23">
        <f>G22+G23+G24</f>
        <v>77.449550000000002</v>
      </c>
      <c r="H21" s="42">
        <f>H22+H23+H24+H25+H26+H27</f>
        <v>164.95945</v>
      </c>
      <c r="I21" s="42">
        <v>0</v>
      </c>
      <c r="J21" s="42">
        <v>0</v>
      </c>
      <c r="K21" s="42">
        <v>0</v>
      </c>
      <c r="L21" s="25">
        <v>0</v>
      </c>
      <c r="M21" s="25">
        <v>0</v>
      </c>
      <c r="N21" s="25">
        <v>0</v>
      </c>
      <c r="O21" s="25">
        <v>0</v>
      </c>
      <c r="P21" s="25">
        <f t="shared" si="1"/>
        <v>242.40899999999999</v>
      </c>
    </row>
    <row r="22" spans="1:16" ht="39" thickBot="1">
      <c r="A22" s="12" t="s">
        <v>36</v>
      </c>
      <c r="B22" s="8"/>
      <c r="C22" s="11" t="s">
        <v>26</v>
      </c>
      <c r="D22" s="13" t="s">
        <v>21</v>
      </c>
      <c r="E22" s="25">
        <v>0</v>
      </c>
      <c r="F22" s="25">
        <v>0</v>
      </c>
      <c r="G22" s="23">
        <v>37.751890000000003</v>
      </c>
      <c r="H22" s="42">
        <v>64</v>
      </c>
      <c r="I22" s="42">
        <v>0</v>
      </c>
      <c r="J22" s="42">
        <v>0</v>
      </c>
      <c r="K22" s="42">
        <v>0</v>
      </c>
      <c r="L22" s="25">
        <v>0</v>
      </c>
      <c r="M22" s="25">
        <v>0</v>
      </c>
      <c r="N22" s="25">
        <v>0</v>
      </c>
      <c r="O22" s="25">
        <v>0</v>
      </c>
      <c r="P22" s="25">
        <f t="shared" si="1"/>
        <v>101.75189</v>
      </c>
    </row>
    <row r="23" spans="1:16" ht="39" thickBot="1">
      <c r="A23" s="12" t="s">
        <v>37</v>
      </c>
      <c r="B23" s="8"/>
      <c r="C23" s="11" t="s">
        <v>27</v>
      </c>
      <c r="D23" s="13" t="s">
        <v>21</v>
      </c>
      <c r="E23" s="25">
        <v>0</v>
      </c>
      <c r="F23" s="25">
        <v>0</v>
      </c>
      <c r="G23" s="23">
        <v>0</v>
      </c>
      <c r="H23" s="42">
        <v>0</v>
      </c>
      <c r="I23" s="42">
        <v>0</v>
      </c>
      <c r="J23" s="42">
        <v>0</v>
      </c>
      <c r="K23" s="42">
        <v>0</v>
      </c>
      <c r="L23" s="25">
        <v>0</v>
      </c>
      <c r="M23" s="25">
        <v>0</v>
      </c>
      <c r="N23" s="25">
        <v>0</v>
      </c>
      <c r="O23" s="25">
        <v>0</v>
      </c>
      <c r="P23" s="25">
        <f t="shared" si="1"/>
        <v>0</v>
      </c>
    </row>
    <row r="24" spans="1:16" ht="39" thickBot="1">
      <c r="A24" s="12" t="s">
        <v>38</v>
      </c>
      <c r="B24" s="8"/>
      <c r="C24" s="11" t="s">
        <v>28</v>
      </c>
      <c r="D24" s="13" t="s">
        <v>21</v>
      </c>
      <c r="E24" s="25">
        <v>0</v>
      </c>
      <c r="F24" s="25">
        <v>0</v>
      </c>
      <c r="G24" s="23">
        <v>39.697659999999999</v>
      </c>
      <c r="H24" s="42">
        <v>0</v>
      </c>
      <c r="I24" s="42">
        <v>0</v>
      </c>
      <c r="J24" s="42">
        <v>0</v>
      </c>
      <c r="K24" s="42">
        <v>0</v>
      </c>
      <c r="L24" s="25">
        <v>0</v>
      </c>
      <c r="M24" s="25">
        <v>0</v>
      </c>
      <c r="N24" s="25">
        <v>0</v>
      </c>
      <c r="O24" s="25">
        <v>0</v>
      </c>
      <c r="P24" s="25">
        <f t="shared" si="1"/>
        <v>39.697659999999999</v>
      </c>
    </row>
    <row r="25" spans="1:16" ht="39" thickBot="1">
      <c r="A25" s="12" t="s">
        <v>43</v>
      </c>
      <c r="B25" s="8"/>
      <c r="C25" s="11" t="s">
        <v>40</v>
      </c>
      <c r="D25" s="13" t="s">
        <v>21</v>
      </c>
      <c r="E25" s="25">
        <v>0</v>
      </c>
      <c r="F25" s="25">
        <v>0</v>
      </c>
      <c r="G25" s="25">
        <v>0</v>
      </c>
      <c r="H25" s="42">
        <v>0</v>
      </c>
      <c r="I25" s="42">
        <v>0</v>
      </c>
      <c r="J25" s="42">
        <v>0</v>
      </c>
      <c r="K25" s="42">
        <v>0</v>
      </c>
      <c r="L25" s="25">
        <v>0</v>
      </c>
      <c r="M25" s="25">
        <v>0</v>
      </c>
      <c r="N25" s="25">
        <v>0</v>
      </c>
      <c r="O25" s="25">
        <v>0</v>
      </c>
      <c r="P25" s="25">
        <f>SUM(E25:O25)</f>
        <v>0</v>
      </c>
    </row>
    <row r="26" spans="1:16" ht="39" thickBot="1">
      <c r="A26" s="12" t="s">
        <v>44</v>
      </c>
      <c r="B26" s="8"/>
      <c r="C26" s="11" t="s">
        <v>41</v>
      </c>
      <c r="D26" s="13" t="s">
        <v>21</v>
      </c>
      <c r="E26" s="25">
        <v>0</v>
      </c>
      <c r="F26" s="25">
        <v>0</v>
      </c>
      <c r="G26" s="25">
        <v>0</v>
      </c>
      <c r="H26" s="46">
        <v>27.859449999999999</v>
      </c>
      <c r="I26" s="42">
        <v>0</v>
      </c>
      <c r="J26" s="42">
        <v>0</v>
      </c>
      <c r="K26" s="42">
        <v>0</v>
      </c>
      <c r="L26" s="25">
        <v>0</v>
      </c>
      <c r="M26" s="25">
        <v>0</v>
      </c>
      <c r="N26" s="25">
        <v>0</v>
      </c>
      <c r="O26" s="25">
        <v>0</v>
      </c>
      <c r="P26" s="25">
        <f>SUM(E26:O26)</f>
        <v>27.859449999999999</v>
      </c>
    </row>
    <row r="27" spans="1:16" ht="39" thickBot="1">
      <c r="A27" s="12" t="s">
        <v>45</v>
      </c>
      <c r="B27" s="8"/>
      <c r="C27" s="11" t="s">
        <v>42</v>
      </c>
      <c r="D27" s="13" t="s">
        <v>21</v>
      </c>
      <c r="E27" s="25">
        <v>0</v>
      </c>
      <c r="F27" s="25">
        <v>0</v>
      </c>
      <c r="G27" s="25">
        <v>0</v>
      </c>
      <c r="H27" s="42">
        <v>73.099999999999994</v>
      </c>
      <c r="I27" s="42">
        <v>0</v>
      </c>
      <c r="J27" s="42">
        <v>0</v>
      </c>
      <c r="K27" s="42">
        <v>0</v>
      </c>
      <c r="L27" s="25">
        <v>0</v>
      </c>
      <c r="M27" s="25">
        <v>0</v>
      </c>
      <c r="N27" s="25">
        <v>0</v>
      </c>
      <c r="O27" s="25">
        <v>0</v>
      </c>
      <c r="P27" s="25">
        <f>SUM(E27:O27)</f>
        <v>73.099999999999994</v>
      </c>
    </row>
    <row r="28" spans="1:16" ht="98.25" customHeight="1" thickBot="1">
      <c r="A28" s="10">
        <v>4</v>
      </c>
      <c r="B28" s="11" t="s">
        <v>2</v>
      </c>
      <c r="C28" s="11" t="s">
        <v>29</v>
      </c>
      <c r="D28" s="13" t="s">
        <v>21</v>
      </c>
      <c r="E28" s="25">
        <v>0</v>
      </c>
      <c r="F28" s="25">
        <v>0</v>
      </c>
      <c r="G28" s="25">
        <f>G29</f>
        <v>226.3</v>
      </c>
      <c r="H28" s="41">
        <f>H29+H30+H31+H32+H33+H34+H35+H36</f>
        <v>606.15200000000004</v>
      </c>
      <c r="I28" s="46">
        <f t="shared" ref="I28:K28" si="4">I29+I30+I31+I32+I33+I34+I35+I36</f>
        <v>2678.8858299999997</v>
      </c>
      <c r="J28" s="41">
        <f t="shared" si="4"/>
        <v>1384.2</v>
      </c>
      <c r="K28" s="41">
        <f t="shared" si="4"/>
        <v>1384.2</v>
      </c>
      <c r="L28" s="25">
        <f t="shared" ref="L28:O28" si="5">L29</f>
        <v>0</v>
      </c>
      <c r="M28" s="25">
        <f t="shared" si="5"/>
        <v>0</v>
      </c>
      <c r="N28" s="25">
        <f t="shared" si="5"/>
        <v>0</v>
      </c>
      <c r="O28" s="25">
        <f t="shared" si="5"/>
        <v>0</v>
      </c>
      <c r="P28" s="23">
        <f t="shared" si="1"/>
        <v>6279.7378299999991</v>
      </c>
    </row>
    <row r="29" spans="1:16" ht="39" thickBot="1">
      <c r="A29" s="15" t="s">
        <v>39</v>
      </c>
      <c r="B29" s="16"/>
      <c r="C29" s="17" t="s">
        <v>30</v>
      </c>
      <c r="D29" s="18" t="s">
        <v>21</v>
      </c>
      <c r="E29" s="26">
        <v>0</v>
      </c>
      <c r="F29" s="26">
        <v>0</v>
      </c>
      <c r="G29" s="26">
        <v>226.3</v>
      </c>
      <c r="H29" s="43">
        <v>14.79</v>
      </c>
      <c r="I29" s="43">
        <v>602.4</v>
      </c>
      <c r="J29" s="43">
        <v>0</v>
      </c>
      <c r="K29" s="43">
        <v>0</v>
      </c>
      <c r="L29" s="26">
        <v>0</v>
      </c>
      <c r="M29" s="26">
        <v>0</v>
      </c>
      <c r="N29" s="26">
        <v>0</v>
      </c>
      <c r="O29" s="26">
        <v>0</v>
      </c>
      <c r="P29" s="26">
        <f t="shared" si="1"/>
        <v>843.49</v>
      </c>
    </row>
    <row r="30" spans="1:16" ht="39" thickBot="1">
      <c r="A30" s="22" t="s">
        <v>46</v>
      </c>
      <c r="B30" s="19"/>
      <c r="C30" s="21" t="s">
        <v>26</v>
      </c>
      <c r="D30" s="20" t="s">
        <v>21</v>
      </c>
      <c r="E30" s="27">
        <v>0</v>
      </c>
      <c r="F30" s="28">
        <v>0</v>
      </c>
      <c r="G30" s="27">
        <v>0</v>
      </c>
      <c r="H30" s="28">
        <v>26.66</v>
      </c>
      <c r="I30" s="49">
        <v>717.28583000000003</v>
      </c>
      <c r="J30" s="27">
        <v>0</v>
      </c>
      <c r="K30" s="28">
        <v>316</v>
      </c>
      <c r="L30" s="27">
        <v>0</v>
      </c>
      <c r="M30" s="28">
        <v>0</v>
      </c>
      <c r="N30" s="27">
        <v>0</v>
      </c>
      <c r="O30" s="28">
        <v>0</v>
      </c>
      <c r="P30" s="27">
        <f t="shared" ref="P30:P35" si="6">SUM(E30:O30)</f>
        <v>1059.9458300000001</v>
      </c>
    </row>
    <row r="31" spans="1:16" ht="39" thickBot="1">
      <c r="A31" s="15" t="s">
        <v>47</v>
      </c>
      <c r="B31" s="19"/>
      <c r="C31" s="17" t="s">
        <v>51</v>
      </c>
      <c r="D31" s="20" t="s">
        <v>21</v>
      </c>
      <c r="E31" s="27">
        <v>0</v>
      </c>
      <c r="F31" s="28">
        <v>0</v>
      </c>
      <c r="G31" s="27">
        <v>0</v>
      </c>
      <c r="H31" s="28">
        <v>191.1</v>
      </c>
      <c r="I31" s="27">
        <v>1140</v>
      </c>
      <c r="J31" s="27">
        <v>0</v>
      </c>
      <c r="K31" s="28">
        <v>0</v>
      </c>
      <c r="L31" s="27">
        <v>0</v>
      </c>
      <c r="M31" s="28">
        <v>0</v>
      </c>
      <c r="N31" s="27">
        <v>0</v>
      </c>
      <c r="O31" s="28">
        <v>0</v>
      </c>
      <c r="P31" s="27">
        <f t="shared" si="6"/>
        <v>1331.1</v>
      </c>
    </row>
    <row r="32" spans="1:16" ht="39" thickBot="1">
      <c r="A32" s="22" t="s">
        <v>48</v>
      </c>
      <c r="B32" s="19"/>
      <c r="C32" s="21" t="s">
        <v>42</v>
      </c>
      <c r="D32" s="20" t="s">
        <v>21</v>
      </c>
      <c r="E32" s="27">
        <v>0</v>
      </c>
      <c r="F32" s="28">
        <v>0</v>
      </c>
      <c r="G32" s="27">
        <v>0</v>
      </c>
      <c r="H32" s="28">
        <v>21.93</v>
      </c>
      <c r="I32" s="48">
        <v>0</v>
      </c>
      <c r="J32" s="27">
        <v>0</v>
      </c>
      <c r="K32" s="28">
        <v>379.2</v>
      </c>
      <c r="L32" s="27">
        <v>0</v>
      </c>
      <c r="M32" s="28">
        <v>0</v>
      </c>
      <c r="N32" s="27">
        <v>0</v>
      </c>
      <c r="O32" s="28">
        <v>0</v>
      </c>
      <c r="P32" s="27">
        <f t="shared" si="6"/>
        <v>401.13</v>
      </c>
    </row>
    <row r="33" spans="1:16" ht="39" thickBot="1">
      <c r="A33" s="15" t="s">
        <v>49</v>
      </c>
      <c r="B33" s="19"/>
      <c r="C33" s="17" t="s">
        <v>52</v>
      </c>
      <c r="D33" s="20" t="s">
        <v>21</v>
      </c>
      <c r="E33" s="27">
        <v>0</v>
      </c>
      <c r="F33" s="28">
        <v>0</v>
      </c>
      <c r="G33" s="27">
        <v>0</v>
      </c>
      <c r="H33" s="28">
        <v>0</v>
      </c>
      <c r="I33" s="27">
        <v>84.2</v>
      </c>
      <c r="J33" s="27">
        <v>1384.2</v>
      </c>
      <c r="K33" s="28">
        <v>346</v>
      </c>
      <c r="L33" s="27">
        <v>0</v>
      </c>
      <c r="M33" s="28">
        <v>0</v>
      </c>
      <c r="N33" s="27">
        <v>0</v>
      </c>
      <c r="O33" s="28">
        <v>0</v>
      </c>
      <c r="P33" s="27">
        <f t="shared" si="6"/>
        <v>1814.4</v>
      </c>
    </row>
    <row r="34" spans="1:16" ht="39" thickBot="1">
      <c r="A34" s="22" t="s">
        <v>50</v>
      </c>
      <c r="B34" s="19"/>
      <c r="C34" s="21" t="s">
        <v>53</v>
      </c>
      <c r="D34" s="20" t="s">
        <v>21</v>
      </c>
      <c r="E34" s="27">
        <v>0</v>
      </c>
      <c r="F34" s="28">
        <v>0</v>
      </c>
      <c r="G34" s="27">
        <v>0</v>
      </c>
      <c r="H34" s="44">
        <v>8.2629999999999999</v>
      </c>
      <c r="I34" s="27">
        <v>0</v>
      </c>
      <c r="J34" s="27">
        <v>0</v>
      </c>
      <c r="K34" s="28">
        <v>343</v>
      </c>
      <c r="L34" s="27">
        <v>0</v>
      </c>
      <c r="M34" s="28">
        <v>0</v>
      </c>
      <c r="N34" s="27">
        <v>0</v>
      </c>
      <c r="O34" s="28">
        <v>0</v>
      </c>
      <c r="P34" s="27">
        <f t="shared" si="6"/>
        <v>351.26299999999998</v>
      </c>
    </row>
    <row r="35" spans="1:16" ht="39" thickBot="1">
      <c r="A35" s="31" t="s">
        <v>62</v>
      </c>
      <c r="B35" s="29"/>
      <c r="C35" s="30" t="s">
        <v>63</v>
      </c>
      <c r="D35" s="20" t="s">
        <v>21</v>
      </c>
      <c r="E35" s="32">
        <v>0</v>
      </c>
      <c r="F35" s="33">
        <v>0</v>
      </c>
      <c r="G35" s="32">
        <v>0</v>
      </c>
      <c r="H35" s="29">
        <v>266.2</v>
      </c>
      <c r="I35" s="34">
        <v>0</v>
      </c>
      <c r="J35" s="35">
        <v>0</v>
      </c>
      <c r="K35" s="34">
        <v>0</v>
      </c>
      <c r="L35" s="35">
        <v>0</v>
      </c>
      <c r="M35" s="34">
        <v>0</v>
      </c>
      <c r="N35" s="35">
        <v>0</v>
      </c>
      <c r="O35" s="34">
        <v>0</v>
      </c>
      <c r="P35" s="27">
        <f t="shared" si="6"/>
        <v>266.2</v>
      </c>
    </row>
    <row r="36" spans="1:16" ht="39" thickBot="1">
      <c r="A36" s="39" t="s">
        <v>65</v>
      </c>
      <c r="B36" s="37"/>
      <c r="C36" s="38" t="s">
        <v>27</v>
      </c>
      <c r="D36" s="20" t="s">
        <v>21</v>
      </c>
      <c r="E36" s="32">
        <v>0</v>
      </c>
      <c r="F36" s="33">
        <v>0</v>
      </c>
      <c r="G36" s="32">
        <v>0</v>
      </c>
      <c r="H36" s="29">
        <v>77.209000000000003</v>
      </c>
      <c r="I36" s="35">
        <v>135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40">
        <f>SUM(E36:O36)</f>
        <v>212.209</v>
      </c>
    </row>
  </sheetData>
  <mergeCells count="20">
    <mergeCell ref="L11:L12"/>
    <mergeCell ref="M11:M12"/>
    <mergeCell ref="N11:N12"/>
    <mergeCell ref="O11:O12"/>
    <mergeCell ref="A10:A12"/>
    <mergeCell ref="B10:B12"/>
    <mergeCell ref="D10:D12"/>
    <mergeCell ref="E10:P10"/>
    <mergeCell ref="F11:F12"/>
    <mergeCell ref="G11:G12"/>
    <mergeCell ref="H11:H12"/>
    <mergeCell ref="I11:I12"/>
    <mergeCell ref="P11:P12"/>
    <mergeCell ref="J11:J12"/>
    <mergeCell ref="K11:K12"/>
    <mergeCell ref="N1:P1"/>
    <mergeCell ref="I3:P3"/>
    <mergeCell ref="I5:P5"/>
    <mergeCell ref="I6:P6"/>
    <mergeCell ref="A8:P8"/>
  </mergeCells>
  <pageMargins left="0.70866141732283472" right="1.1499999999999999" top="0.74803149606299213" bottom="0.74803149606299213" header="0.31496062992125984" footer="0.31496062992125984"/>
  <pageSetup paperSize="9" scale="36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GKH03</dc:creator>
  <cp:lastModifiedBy>SpecGKH1</cp:lastModifiedBy>
  <cp:lastPrinted>2024-12-20T12:34:16Z</cp:lastPrinted>
  <dcterms:created xsi:type="dcterms:W3CDTF">2016-08-04T10:14:55Z</dcterms:created>
  <dcterms:modified xsi:type="dcterms:W3CDTF">2024-12-20T12:47:58Z</dcterms:modified>
</cp:coreProperties>
</file>