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8" i="1"/>
  <c r="K18" s="1"/>
  <c r="K22"/>
  <c r="F25"/>
  <c r="G25"/>
  <c r="H25"/>
  <c r="I25"/>
  <c r="J25"/>
  <c r="E25"/>
  <c r="K34"/>
  <c r="K35"/>
  <c r="K36"/>
  <c r="F34"/>
  <c r="G34"/>
  <c r="H34"/>
  <c r="I34"/>
  <c r="J34"/>
  <c r="E34"/>
  <c r="K33"/>
  <c r="K32"/>
  <c r="K31"/>
  <c r="K30"/>
  <c r="K29"/>
  <c r="K28"/>
  <c r="E28"/>
  <c r="E29"/>
  <c r="K24"/>
  <c r="K23"/>
  <c r="E23"/>
  <c r="F12"/>
  <c r="G12"/>
  <c r="H12"/>
  <c r="I12"/>
  <c r="J12"/>
  <c r="E12"/>
  <c r="E11" s="1"/>
  <c r="K16"/>
  <c r="K15"/>
  <c r="G18" l="1"/>
  <c r="H18"/>
  <c r="I18"/>
  <c r="J18"/>
  <c r="F18"/>
  <c r="K27"/>
  <c r="K13"/>
  <c r="K14"/>
  <c r="K17"/>
  <c r="F11" l="1"/>
  <c r="G11"/>
  <c r="H11"/>
  <c r="I11"/>
  <c r="K12"/>
  <c r="E10"/>
  <c r="J11"/>
  <c r="K21" l="1"/>
  <c r="K20"/>
  <c r="K19"/>
  <c r="F10" l="1"/>
  <c r="G10"/>
  <c r="H10"/>
  <c r="I10"/>
  <c r="J10"/>
  <c r="K11" l="1"/>
  <c r="K25" l="1"/>
  <c r="K26"/>
  <c r="K10" l="1"/>
</calcChain>
</file>

<file path=xl/sharedStrings.xml><?xml version="1.0" encoding="utf-8"?>
<sst xmlns="http://schemas.openxmlformats.org/spreadsheetml/2006/main" count="99" uniqueCount="62">
  <si>
    <t>к муниципальной программе</t>
  </si>
  <si>
    <t>№ п/п</t>
  </si>
  <si>
    <t>Статус</t>
  </si>
  <si>
    <t>Расходы (факт, прогноз), тыс. рублей</t>
  </si>
  <si>
    <t>итого</t>
  </si>
  <si>
    <t>Муниципальная программа</t>
  </si>
  <si>
    <t>«Создание безопасных и благоприятных условий жизнедеятельности в Белохолуницком районе»</t>
  </si>
  <si>
    <t>I</t>
  </si>
  <si>
    <t>Подпрограмма</t>
  </si>
  <si>
    <t>«Охрана окружающей среды в Белохолуницком районе»</t>
  </si>
  <si>
    <t>Мероприятие</t>
  </si>
  <si>
    <t>Создание мест (площадок) накопления твердых коммунальных отходов</t>
  </si>
  <si>
    <t>III</t>
  </si>
  <si>
    <t>Организация в границах сельских поселений расходов на ТКО, водо- и теплоснабжение</t>
  </si>
  <si>
    <t>Разработка проектной документации по созданию мест (площадок) накопления твердых коммунальных отходов</t>
  </si>
  <si>
    <t>Выплаты гражданам вознаграждения за добытых волков на территории Белохолуницкого района</t>
  </si>
  <si>
    <t>администрация района</t>
  </si>
  <si>
    <t>Расходы на реализацию муниципальной программы за счет средств местного бюджета</t>
  </si>
  <si>
    <t>Приложение № 3</t>
  </si>
  <si>
    <t>администрация Белохолуницкого муниципального района (далее - администрация района)</t>
  </si>
  <si>
    <t xml:space="preserve">Главный распорядитель 
бюджетных средств
</t>
  </si>
  <si>
    <t>Наименование муниципальной программы, подпрограммы, отдельного мероприятия</t>
  </si>
  <si>
    <t>Всехсвятское сельское поселение</t>
  </si>
  <si>
    <t>Межбюджетные трансферты, на реализацию природоохранных мероприятий, бюджету поселения из  бюджета Белохолуницкого муниципального района</t>
  </si>
  <si>
    <t>2025 прогноз</t>
  </si>
  <si>
    <t>2026 прогноз</t>
  </si>
  <si>
    <t>2027 прогноз</t>
  </si>
  <si>
    <t>2028 прогноз</t>
  </si>
  <si>
    <t>2029 прогноз</t>
  </si>
  <si>
    <t>2030 прогноз</t>
  </si>
  <si>
    <t>Мероприятия, не вошедшие в подпрограммы</t>
  </si>
  <si>
    <t>Быдановское сельское поселение</t>
  </si>
  <si>
    <t>Дубровское сельское поселение</t>
  </si>
  <si>
    <t>1.1</t>
  </si>
  <si>
    <t>1.2</t>
  </si>
  <si>
    <t>3.1</t>
  </si>
  <si>
    <t>3.2</t>
  </si>
  <si>
    <t>3.3</t>
  </si>
  <si>
    <t>Поломское сельское поселение</t>
  </si>
  <si>
    <t>1.3</t>
  </si>
  <si>
    <t>1.4</t>
  </si>
  <si>
    <t>Приобретение контейнеров для сбора твердых коммунальных отходов</t>
  </si>
  <si>
    <t>Транспорные услуги</t>
  </si>
  <si>
    <t>4</t>
  </si>
  <si>
    <t>4.1</t>
  </si>
  <si>
    <t>Межбюджетные трансферты на обеспечение софинансирования субсидий, получаемых из других бюджетов (ликвидация свалок)</t>
  </si>
  <si>
    <t>Реализация мероприятий, направленных на подготовку систем коммунальной инфрастркутуры к работе в осенне-зимний период</t>
  </si>
  <si>
    <t>Приобретение котлов в муниципальные котельные Белохолуницкого района Кировской области</t>
  </si>
  <si>
    <t>Приобретение котла в котельную № 1 по ул. Энгельса д. 49а с. Полом Белохолуницкого района Кировской области</t>
  </si>
  <si>
    <t>Приобретение котла в котельную № 1 по ул. Ленина д.1а п. Климковка Белохолуницкого района Кировской области</t>
  </si>
  <si>
    <t>3.1.1</t>
  </si>
  <si>
    <t>3.1.2</t>
  </si>
  <si>
    <t>Реализация мероприятийпо модернизации коммунальной инфраструктуры (Строительство сетей водоснабжения с.Полом Белохолуницкого района Кировской области)</t>
  </si>
  <si>
    <t>Межбюджетные трансферты на обеспечение софинансирования субсидий, получаемых из других бюджетов (благоустройство)</t>
  </si>
  <si>
    <t>Троицкое сельское поселение</t>
  </si>
  <si>
    <t>6.1</t>
  </si>
  <si>
    <t>6.2</t>
  </si>
  <si>
    <t>3.4</t>
  </si>
  <si>
    <t>Гуренское сельское поселение</t>
  </si>
  <si>
    <t>Возмещение недополученных доходов на погребение отдельных категорий умерших граждан</t>
  </si>
  <si>
    <t>Субсидия в целях финансового обеспечения в рамках концессионного соглашения (ООО "Согласие")</t>
  </si>
  <si>
    <t>Приложение № 2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</si>
</sst>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 indent="15"/>
    </xf>
    <xf numFmtId="2" fontId="6" fillId="0" borderId="9" xfId="0" applyNumberFormat="1" applyFont="1" applyBorder="1" applyAlignment="1">
      <alignment vertical="top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8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17" xfId="0" applyFont="1" applyBorder="1" applyAlignment="1">
      <alignment vertical="top" wrapText="1"/>
    </xf>
    <xf numFmtId="0" fontId="4" fillId="0" borderId="19" xfId="0" applyFont="1" applyFill="1" applyBorder="1" applyAlignment="1">
      <alignment horizontal="justify" vertical="top" wrapText="1"/>
    </xf>
    <xf numFmtId="0" fontId="4" fillId="0" borderId="9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/>
    </xf>
    <xf numFmtId="0" fontId="7" fillId="0" borderId="6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8" fillId="0" borderId="9" xfId="0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0" fillId="0" borderId="0" xfId="0" applyFill="1" applyAlignment="1">
      <alignment horizontal="right"/>
    </xf>
    <xf numFmtId="0" fontId="4" fillId="0" borderId="4" xfId="0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vertical="top" wrapText="1"/>
    </xf>
    <xf numFmtId="2" fontId="6" fillId="0" borderId="9" xfId="0" applyNumberFormat="1" applyFont="1" applyFill="1" applyBorder="1" applyAlignment="1">
      <alignment vertical="top"/>
    </xf>
    <xf numFmtId="0" fontId="0" fillId="0" borderId="0" xfId="0" applyFill="1"/>
    <xf numFmtId="0" fontId="1" fillId="0" borderId="0" xfId="0" applyFont="1" applyAlignment="1">
      <alignment horizontal="right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4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vertical="top" wrapText="1"/>
    </xf>
    <xf numFmtId="2" fontId="5" fillId="0" borderId="1" xfId="0" applyNumberFormat="1" applyFont="1" applyBorder="1" applyAlignment="1">
      <alignment vertical="top" wrapText="1"/>
    </xf>
    <xf numFmtId="2" fontId="5" fillId="0" borderId="20" xfId="0" applyNumberFormat="1" applyFont="1" applyFill="1" applyBorder="1" applyAlignment="1">
      <alignment vertical="top" wrapText="1"/>
    </xf>
    <xf numFmtId="2" fontId="5" fillId="0" borderId="20" xfId="0" applyNumberFormat="1" applyFont="1" applyBorder="1" applyAlignment="1">
      <alignment vertical="top" wrapText="1"/>
    </xf>
    <xf numFmtId="2" fontId="6" fillId="0" borderId="1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2" fontId="4" fillId="0" borderId="20" xfId="0" applyNumberFormat="1" applyFont="1" applyFill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23" xfId="0" applyFont="1" applyBorder="1" applyAlignment="1">
      <alignment vertical="top" wrapText="1"/>
    </xf>
    <xf numFmtId="2" fontId="5" fillId="0" borderId="24" xfId="0" applyNumberFormat="1" applyFont="1" applyFill="1" applyBorder="1" applyAlignment="1">
      <alignment vertical="top" wrapText="1"/>
    </xf>
    <xf numFmtId="2" fontId="5" fillId="0" borderId="22" xfId="0" applyNumberFormat="1" applyFont="1" applyFill="1" applyBorder="1" applyAlignment="1">
      <alignment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9" xfId="0" applyFont="1" applyBorder="1" applyAlignment="1">
      <alignment vertical="top" wrapText="1"/>
    </xf>
    <xf numFmtId="49" fontId="7" fillId="0" borderId="9" xfId="0" applyNumberFormat="1" applyFont="1" applyBorder="1" applyAlignment="1">
      <alignment horizontal="center" vertical="top" wrapText="1"/>
    </xf>
    <xf numFmtId="0" fontId="7" fillId="0" borderId="20" xfId="0" applyFont="1" applyBorder="1" applyAlignment="1">
      <alignment vertical="top" wrapText="1"/>
    </xf>
    <xf numFmtId="0" fontId="7" fillId="0" borderId="19" xfId="0" applyFont="1" applyBorder="1" applyAlignment="1">
      <alignment vertical="top" wrapText="1"/>
    </xf>
    <xf numFmtId="0" fontId="7" fillId="0" borderId="22" xfId="0" applyFont="1" applyBorder="1" applyAlignment="1">
      <alignment vertical="top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25" xfId="0" applyNumberFormat="1" applyFont="1" applyBorder="1" applyAlignment="1">
      <alignment horizontal="center" vertical="top" wrapText="1"/>
    </xf>
    <xf numFmtId="0" fontId="4" fillId="0" borderId="19" xfId="0" applyFont="1" applyFill="1" applyBorder="1" applyAlignment="1">
      <alignment vertical="top" wrapText="1"/>
    </xf>
    <xf numFmtId="0" fontId="8" fillId="0" borderId="9" xfId="0" applyFont="1" applyBorder="1"/>
    <xf numFmtId="49" fontId="8" fillId="0" borderId="10" xfId="0" applyNumberFormat="1" applyFont="1" applyBorder="1" applyAlignment="1">
      <alignment horizontal="center" vertical="top"/>
    </xf>
    <xf numFmtId="0" fontId="6" fillId="0" borderId="19" xfId="0" applyFont="1" applyBorder="1" applyAlignment="1">
      <alignment wrapText="1"/>
    </xf>
    <xf numFmtId="2" fontId="6" fillId="0" borderId="19" xfId="0" applyNumberFormat="1" applyFont="1" applyFill="1" applyBorder="1" applyAlignment="1">
      <alignment vertical="top"/>
    </xf>
    <xf numFmtId="0" fontId="8" fillId="0" borderId="9" xfId="0" applyFont="1" applyBorder="1" applyAlignment="1">
      <alignment horizontal="center" vertical="top"/>
    </xf>
    <xf numFmtId="49" fontId="8" fillId="0" borderId="9" xfId="0" applyNumberFormat="1" applyFont="1" applyBorder="1" applyAlignment="1">
      <alignment horizontal="center" vertical="top"/>
    </xf>
    <xf numFmtId="0" fontId="6" fillId="0" borderId="19" xfId="0" applyFont="1" applyBorder="1" applyAlignment="1">
      <alignment vertical="top"/>
    </xf>
    <xf numFmtId="0" fontId="1" fillId="0" borderId="0" xfId="0" applyFont="1" applyAlignment="1"/>
    <xf numFmtId="0" fontId="0" fillId="0" borderId="0" xfId="0" applyAlignment="1">
      <alignment horizontal="left"/>
    </xf>
    <xf numFmtId="0" fontId="3" fillId="0" borderId="8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workbookViewId="0">
      <selection activeCell="H2" sqref="H2"/>
    </sheetView>
  </sheetViews>
  <sheetFormatPr defaultRowHeight="15"/>
  <cols>
    <col min="1" max="1" width="4.5703125" customWidth="1"/>
    <col min="2" max="2" width="13.28515625" customWidth="1"/>
    <col min="3" max="3" width="23.7109375" customWidth="1"/>
    <col min="4" max="4" width="16.28515625" customWidth="1"/>
    <col min="5" max="5" width="8.5703125" style="31" customWidth="1"/>
    <col min="6" max="6" width="9.5703125" style="31" customWidth="1"/>
    <col min="7" max="7" width="9" customWidth="1"/>
    <col min="8" max="8" width="9.140625" customWidth="1"/>
    <col min="9" max="9" width="9.28515625" customWidth="1"/>
    <col min="10" max="10" width="8.85546875" customWidth="1"/>
    <col min="11" max="11" width="11.7109375" customWidth="1"/>
    <col min="16" max="16" width="10.5703125" bestFit="1" customWidth="1"/>
  </cols>
  <sheetData>
    <row r="1" spans="1:11" ht="15.75" customHeight="1">
      <c r="A1" s="2"/>
      <c r="B1" s="1"/>
      <c r="C1" s="1"/>
      <c r="D1" s="1"/>
      <c r="E1" s="26"/>
      <c r="F1" s="26"/>
      <c r="G1" s="1"/>
      <c r="H1" s="66" t="s">
        <v>61</v>
      </c>
      <c r="I1" s="66"/>
      <c r="J1" s="66"/>
      <c r="K1" s="66"/>
    </row>
    <row r="2" spans="1:11" ht="15.75" customHeight="1">
      <c r="A2" s="2"/>
      <c r="B2" s="1"/>
      <c r="C2" s="1"/>
      <c r="D2" s="1"/>
      <c r="E2" s="26"/>
      <c r="F2" s="26"/>
      <c r="G2" s="1"/>
      <c r="H2" s="63"/>
      <c r="I2" s="63"/>
      <c r="J2" s="63"/>
      <c r="K2" s="63"/>
    </row>
    <row r="3" spans="1:11" ht="18.75">
      <c r="A3" s="62"/>
      <c r="B3" s="62"/>
      <c r="C3" s="62"/>
      <c r="D3" s="62"/>
      <c r="E3" s="62"/>
      <c r="F3" s="62"/>
      <c r="G3" s="62"/>
      <c r="H3" s="65" t="s">
        <v>18</v>
      </c>
      <c r="I3" s="65"/>
      <c r="J3" s="65"/>
      <c r="K3" s="65"/>
    </row>
    <row r="4" spans="1:11" ht="13.5" customHeight="1">
      <c r="A4" s="2"/>
      <c r="B4" s="1"/>
      <c r="C4" s="1"/>
      <c r="D4" s="1"/>
      <c r="E4" s="26"/>
      <c r="F4" s="26"/>
      <c r="G4" s="1"/>
      <c r="H4" s="63"/>
      <c r="I4" s="63"/>
      <c r="J4" s="63"/>
      <c r="K4" s="63"/>
    </row>
    <row r="5" spans="1:11" ht="18.75">
      <c r="A5" s="62"/>
      <c r="B5" s="62"/>
      <c r="C5" s="62"/>
      <c r="D5" s="62"/>
      <c r="E5" s="62"/>
      <c r="F5" s="62"/>
      <c r="G5" s="62"/>
      <c r="H5" s="65" t="s">
        <v>0</v>
      </c>
      <c r="I5" s="65"/>
      <c r="J5" s="65"/>
      <c r="K5" s="65"/>
    </row>
    <row r="6" spans="1:11" ht="18.7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ht="19.5" thickBot="1">
      <c r="A7" s="64" t="s">
        <v>17</v>
      </c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42.75" customHeight="1" thickBot="1">
      <c r="A8" s="70" t="s">
        <v>1</v>
      </c>
      <c r="B8" s="70" t="s">
        <v>2</v>
      </c>
      <c r="C8" s="70" t="s">
        <v>21</v>
      </c>
      <c r="D8" s="70" t="s">
        <v>20</v>
      </c>
      <c r="E8" s="67" t="s">
        <v>3</v>
      </c>
      <c r="F8" s="68"/>
      <c r="G8" s="68"/>
      <c r="H8" s="68"/>
      <c r="I8" s="68"/>
      <c r="J8" s="68"/>
      <c r="K8" s="69"/>
    </row>
    <row r="9" spans="1:11" ht="33" customHeight="1" thickBot="1">
      <c r="A9" s="71"/>
      <c r="B9" s="71"/>
      <c r="C9" s="71"/>
      <c r="D9" s="71"/>
      <c r="E9" s="27" t="s">
        <v>24</v>
      </c>
      <c r="F9" s="27" t="s">
        <v>25</v>
      </c>
      <c r="G9" s="4" t="s">
        <v>26</v>
      </c>
      <c r="H9" s="4" t="s">
        <v>27</v>
      </c>
      <c r="I9" s="4" t="s">
        <v>28</v>
      </c>
      <c r="J9" s="4" t="s">
        <v>29</v>
      </c>
      <c r="K9" s="4" t="s">
        <v>4</v>
      </c>
    </row>
    <row r="10" spans="1:11" ht="77.25" customHeight="1" thickBot="1">
      <c r="A10" s="15"/>
      <c r="B10" s="15" t="s">
        <v>5</v>
      </c>
      <c r="C10" s="5" t="s">
        <v>6</v>
      </c>
      <c r="D10" s="25" t="s">
        <v>19</v>
      </c>
      <c r="E10" s="28">
        <f t="shared" ref="E10:J10" si="0">E11+E25</f>
        <v>5499.9699999999993</v>
      </c>
      <c r="F10" s="28">
        <f t="shared" si="0"/>
        <v>1596.6</v>
      </c>
      <c r="G10" s="35">
        <f t="shared" si="0"/>
        <v>3643.7</v>
      </c>
      <c r="H10" s="35">
        <f t="shared" si="0"/>
        <v>910</v>
      </c>
      <c r="I10" s="35">
        <f t="shared" si="0"/>
        <v>910</v>
      </c>
      <c r="J10" s="35">
        <f t="shared" si="0"/>
        <v>910</v>
      </c>
      <c r="K10" s="35">
        <f t="shared" ref="K10:K27" si="1">SUM(E10:J10)</f>
        <v>13470.27</v>
      </c>
    </row>
    <row r="11" spans="1:11" ht="43.5" customHeight="1" thickBot="1">
      <c r="A11" s="16" t="s">
        <v>7</v>
      </c>
      <c r="B11" s="15" t="s">
        <v>8</v>
      </c>
      <c r="C11" s="5" t="s">
        <v>9</v>
      </c>
      <c r="D11" s="6" t="s">
        <v>16</v>
      </c>
      <c r="E11" s="28">
        <f>E12+E17+E18+E23</f>
        <v>2058.2000000000003</v>
      </c>
      <c r="F11" s="28">
        <f t="shared" ref="F11:J11" si="2">F12+F17+F18</f>
        <v>900</v>
      </c>
      <c r="G11" s="28">
        <f t="shared" si="2"/>
        <v>900</v>
      </c>
      <c r="H11" s="28">
        <f t="shared" si="2"/>
        <v>185</v>
      </c>
      <c r="I11" s="28">
        <f t="shared" si="2"/>
        <v>185</v>
      </c>
      <c r="J11" s="28">
        <f t="shared" si="2"/>
        <v>185</v>
      </c>
      <c r="K11" s="35">
        <f t="shared" si="1"/>
        <v>4413.2000000000007</v>
      </c>
    </row>
    <row r="12" spans="1:11" ht="42" customHeight="1" thickBot="1">
      <c r="A12" s="16">
        <v>1</v>
      </c>
      <c r="B12" s="15" t="s">
        <v>10</v>
      </c>
      <c r="C12" s="5" t="s">
        <v>11</v>
      </c>
      <c r="D12" s="6" t="s">
        <v>16</v>
      </c>
      <c r="E12" s="29">
        <f>E13+E14+E15+E16</f>
        <v>315</v>
      </c>
      <c r="F12" s="29">
        <f t="shared" ref="F12:J12" si="3">F13+F14+F15+F16</f>
        <v>0</v>
      </c>
      <c r="G12" s="29">
        <f t="shared" si="3"/>
        <v>0</v>
      </c>
      <c r="H12" s="29">
        <f t="shared" si="3"/>
        <v>160</v>
      </c>
      <c r="I12" s="29">
        <f t="shared" si="3"/>
        <v>160</v>
      </c>
      <c r="J12" s="29">
        <f t="shared" si="3"/>
        <v>160</v>
      </c>
      <c r="K12" s="36">
        <f t="shared" si="1"/>
        <v>795</v>
      </c>
    </row>
    <row r="13" spans="1:11" ht="42" customHeight="1" thickBot="1">
      <c r="A13" s="33" t="s">
        <v>33</v>
      </c>
      <c r="B13" s="15"/>
      <c r="C13" s="5" t="s">
        <v>11</v>
      </c>
      <c r="D13" s="6" t="s">
        <v>16</v>
      </c>
      <c r="E13" s="29">
        <v>0</v>
      </c>
      <c r="F13" s="29">
        <v>0</v>
      </c>
      <c r="G13" s="36">
        <v>0</v>
      </c>
      <c r="H13" s="36">
        <v>120</v>
      </c>
      <c r="I13" s="36">
        <v>120</v>
      </c>
      <c r="J13" s="36">
        <v>120</v>
      </c>
      <c r="K13" s="36">
        <f t="shared" si="1"/>
        <v>360</v>
      </c>
    </row>
    <row r="14" spans="1:11" ht="63.75" customHeight="1" thickBot="1">
      <c r="A14" s="52" t="s">
        <v>34</v>
      </c>
      <c r="B14" s="49"/>
      <c r="C14" s="5" t="s">
        <v>14</v>
      </c>
      <c r="D14" s="40" t="s">
        <v>16</v>
      </c>
      <c r="E14" s="29">
        <v>0</v>
      </c>
      <c r="F14" s="29">
        <v>0</v>
      </c>
      <c r="G14" s="36">
        <v>0</v>
      </c>
      <c r="H14" s="36">
        <v>40</v>
      </c>
      <c r="I14" s="36">
        <v>40</v>
      </c>
      <c r="J14" s="36">
        <v>40</v>
      </c>
      <c r="K14" s="36">
        <f t="shared" si="1"/>
        <v>120</v>
      </c>
    </row>
    <row r="15" spans="1:11" ht="39.75" customHeight="1" thickBot="1">
      <c r="A15" s="48" t="s">
        <v>39</v>
      </c>
      <c r="B15" s="50"/>
      <c r="C15" s="47" t="s">
        <v>41</v>
      </c>
      <c r="D15" s="46" t="s">
        <v>16</v>
      </c>
      <c r="E15" s="44">
        <v>275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36">
        <f>SUM(E15:J15)</f>
        <v>275</v>
      </c>
    </row>
    <row r="16" spans="1:11" ht="28.5" customHeight="1" thickBot="1">
      <c r="A16" s="53" t="s">
        <v>40</v>
      </c>
      <c r="B16" s="51"/>
      <c r="C16" s="43" t="s">
        <v>42</v>
      </c>
      <c r="D16" s="40" t="s">
        <v>16</v>
      </c>
      <c r="E16" s="45">
        <v>40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36">
        <f>SUM(E16:J16)</f>
        <v>40</v>
      </c>
    </row>
    <row r="17" spans="1:11" ht="55.5" customHeight="1" thickBot="1">
      <c r="A17" s="18">
        <v>2</v>
      </c>
      <c r="B17" s="23" t="s">
        <v>10</v>
      </c>
      <c r="C17" s="9" t="s">
        <v>15</v>
      </c>
      <c r="D17" s="10" t="s">
        <v>16</v>
      </c>
      <c r="E17" s="29">
        <v>120</v>
      </c>
      <c r="F17" s="29">
        <v>0</v>
      </c>
      <c r="G17" s="36">
        <v>0</v>
      </c>
      <c r="H17" s="36">
        <v>25</v>
      </c>
      <c r="I17" s="36">
        <v>25</v>
      </c>
      <c r="J17" s="36">
        <v>25</v>
      </c>
      <c r="K17" s="36">
        <f t="shared" si="1"/>
        <v>195</v>
      </c>
    </row>
    <row r="18" spans="1:11" ht="96.75" customHeight="1" thickBot="1">
      <c r="A18" s="18">
        <v>3</v>
      </c>
      <c r="B18" s="23" t="s">
        <v>10</v>
      </c>
      <c r="C18" s="9" t="s">
        <v>23</v>
      </c>
      <c r="D18" s="11" t="s">
        <v>16</v>
      </c>
      <c r="E18" s="29">
        <f>E19+E20+E21+E22</f>
        <v>1525.66</v>
      </c>
      <c r="F18" s="29">
        <f>F19+F20+F21</f>
        <v>900</v>
      </c>
      <c r="G18" s="29">
        <f t="shared" ref="G18:J18" si="4">G19+G20+G21</f>
        <v>900</v>
      </c>
      <c r="H18" s="29">
        <f t="shared" si="4"/>
        <v>0</v>
      </c>
      <c r="I18" s="29">
        <f t="shared" si="4"/>
        <v>0</v>
      </c>
      <c r="J18" s="29">
        <f t="shared" si="4"/>
        <v>0</v>
      </c>
      <c r="K18" s="36">
        <f>SUM(E18:J18)</f>
        <v>3325.66</v>
      </c>
    </row>
    <row r="19" spans="1:11" ht="27.75" customHeight="1" thickBot="1">
      <c r="A19" s="34" t="s">
        <v>35</v>
      </c>
      <c r="B19" s="23"/>
      <c r="C19" s="9" t="s">
        <v>22</v>
      </c>
      <c r="D19" s="10" t="s">
        <v>16</v>
      </c>
      <c r="E19" s="37">
        <v>0</v>
      </c>
      <c r="F19" s="37">
        <v>900</v>
      </c>
      <c r="G19" s="38">
        <v>0</v>
      </c>
      <c r="H19" s="38">
        <v>0</v>
      </c>
      <c r="I19" s="38">
        <v>0</v>
      </c>
      <c r="J19" s="38">
        <v>0</v>
      </c>
      <c r="K19" s="36">
        <f t="shared" si="1"/>
        <v>900</v>
      </c>
    </row>
    <row r="20" spans="1:11" ht="27.75" customHeight="1" thickBot="1">
      <c r="A20" s="34" t="s">
        <v>36</v>
      </c>
      <c r="B20" s="23"/>
      <c r="C20" s="9" t="s">
        <v>31</v>
      </c>
      <c r="D20" s="10" t="s">
        <v>16</v>
      </c>
      <c r="E20" s="37">
        <v>0</v>
      </c>
      <c r="F20" s="37">
        <v>0</v>
      </c>
      <c r="G20" s="38">
        <v>900</v>
      </c>
      <c r="H20" s="38">
        <v>0</v>
      </c>
      <c r="I20" s="38">
        <v>0</v>
      </c>
      <c r="J20" s="38">
        <v>0</v>
      </c>
      <c r="K20" s="36">
        <f t="shared" si="1"/>
        <v>900</v>
      </c>
    </row>
    <row r="21" spans="1:11" ht="27.75" customHeight="1" thickBot="1">
      <c r="A21" s="34" t="s">
        <v>37</v>
      </c>
      <c r="B21" s="23"/>
      <c r="C21" s="9" t="s">
        <v>38</v>
      </c>
      <c r="D21" s="8" t="s">
        <v>16</v>
      </c>
      <c r="E21" s="37">
        <v>802.96</v>
      </c>
      <c r="F21" s="37">
        <v>0</v>
      </c>
      <c r="G21" s="38">
        <v>0</v>
      </c>
      <c r="H21" s="38">
        <v>0</v>
      </c>
      <c r="I21" s="38">
        <v>0</v>
      </c>
      <c r="J21" s="38">
        <v>0</v>
      </c>
      <c r="K21" s="36">
        <f t="shared" si="1"/>
        <v>802.96</v>
      </c>
    </row>
    <row r="22" spans="1:11" ht="27.75" customHeight="1" thickBot="1">
      <c r="A22" s="34" t="s">
        <v>57</v>
      </c>
      <c r="B22" s="23"/>
      <c r="C22" s="9" t="s">
        <v>58</v>
      </c>
      <c r="D22" s="8" t="s">
        <v>16</v>
      </c>
      <c r="E22" s="37">
        <v>722.7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6">
        <f>SUM(E22:J22)</f>
        <v>722.7</v>
      </c>
    </row>
    <row r="23" spans="1:11" ht="78.75" customHeight="1" thickBot="1">
      <c r="A23" s="34" t="s">
        <v>43</v>
      </c>
      <c r="B23" s="23" t="s">
        <v>10</v>
      </c>
      <c r="C23" s="9" t="s">
        <v>45</v>
      </c>
      <c r="D23" s="8" t="s">
        <v>16</v>
      </c>
      <c r="E23" s="37">
        <f>E24</f>
        <v>97.54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6">
        <f>SUM(E23:J23)</f>
        <v>97.54</v>
      </c>
    </row>
    <row r="24" spans="1:11" ht="27.75" customHeight="1" thickBot="1">
      <c r="A24" s="34" t="s">
        <v>44</v>
      </c>
      <c r="B24" s="23"/>
      <c r="C24" s="9" t="s">
        <v>32</v>
      </c>
      <c r="D24" s="8" t="s">
        <v>16</v>
      </c>
      <c r="E24" s="37">
        <v>97.54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6">
        <f>SUM(E24:J24)</f>
        <v>97.54</v>
      </c>
    </row>
    <row r="25" spans="1:11" ht="30.75" customHeight="1" thickBot="1">
      <c r="A25" s="17" t="s">
        <v>12</v>
      </c>
      <c r="B25" s="22"/>
      <c r="C25" s="12" t="s">
        <v>30</v>
      </c>
      <c r="D25" s="10" t="s">
        <v>16</v>
      </c>
      <c r="E25" s="41">
        <f>E26+E27+E28+E32+E33+E34</f>
        <v>3441.7699999999995</v>
      </c>
      <c r="F25" s="41">
        <f t="shared" ref="F25:J25" si="5">F26+F27+F28+F32+F33+F34</f>
        <v>696.59999999999991</v>
      </c>
      <c r="G25" s="41">
        <f t="shared" si="5"/>
        <v>2743.7</v>
      </c>
      <c r="H25" s="41">
        <f t="shared" si="5"/>
        <v>725</v>
      </c>
      <c r="I25" s="41">
        <f t="shared" si="5"/>
        <v>725</v>
      </c>
      <c r="J25" s="41">
        <f t="shared" si="5"/>
        <v>725</v>
      </c>
      <c r="K25" s="35">
        <f t="shared" si="1"/>
        <v>9057.07</v>
      </c>
    </row>
    <row r="26" spans="1:11" ht="60.75" customHeight="1" thickBot="1">
      <c r="A26" s="19">
        <v>1</v>
      </c>
      <c r="B26" s="21" t="s">
        <v>10</v>
      </c>
      <c r="C26" s="7" t="s">
        <v>13</v>
      </c>
      <c r="D26" s="42" t="s">
        <v>16</v>
      </c>
      <c r="E26" s="28">
        <v>1772.62</v>
      </c>
      <c r="F26" s="28">
        <v>226.7</v>
      </c>
      <c r="G26" s="35">
        <v>883.7</v>
      </c>
      <c r="H26" s="35">
        <v>700</v>
      </c>
      <c r="I26" s="35">
        <v>700</v>
      </c>
      <c r="J26" s="35">
        <v>700</v>
      </c>
      <c r="K26" s="35">
        <f t="shared" si="1"/>
        <v>4983.0200000000004</v>
      </c>
    </row>
    <row r="27" spans="1:11" ht="50.25" customHeight="1" thickBot="1">
      <c r="A27" s="20">
        <v>2</v>
      </c>
      <c r="B27" s="24" t="s">
        <v>10</v>
      </c>
      <c r="C27" s="13" t="s">
        <v>59</v>
      </c>
      <c r="D27" s="14" t="s">
        <v>16</v>
      </c>
      <c r="E27" s="30">
        <v>40</v>
      </c>
      <c r="F27" s="30">
        <v>0</v>
      </c>
      <c r="G27" s="3">
        <v>0</v>
      </c>
      <c r="H27" s="3">
        <v>25</v>
      </c>
      <c r="I27" s="3">
        <v>25</v>
      </c>
      <c r="J27" s="3">
        <v>25</v>
      </c>
      <c r="K27" s="39">
        <f t="shared" si="1"/>
        <v>115</v>
      </c>
    </row>
    <row r="28" spans="1:11" ht="63" customHeight="1" thickBot="1">
      <c r="A28" s="20">
        <v>3</v>
      </c>
      <c r="B28" s="24" t="s">
        <v>10</v>
      </c>
      <c r="C28" s="57" t="s">
        <v>46</v>
      </c>
      <c r="D28" s="14" t="s">
        <v>16</v>
      </c>
      <c r="E28" s="58">
        <f>E29</f>
        <v>375.6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9">
        <f t="shared" ref="K28:K36" si="6">SUM(E28:J28)</f>
        <v>375.6</v>
      </c>
    </row>
    <row r="29" spans="1:11" ht="48.75" thickBot="1">
      <c r="A29" s="56" t="s">
        <v>35</v>
      </c>
      <c r="B29" s="55"/>
      <c r="C29" s="54" t="s">
        <v>47</v>
      </c>
      <c r="D29" s="14" t="s">
        <v>16</v>
      </c>
      <c r="E29" s="58">
        <f>E30+E31</f>
        <v>375.6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9">
        <f t="shared" si="6"/>
        <v>375.6</v>
      </c>
    </row>
    <row r="30" spans="1:11" ht="60.75" thickBot="1">
      <c r="A30" s="56" t="s">
        <v>50</v>
      </c>
      <c r="B30" s="55"/>
      <c r="C30" s="54" t="s">
        <v>48</v>
      </c>
      <c r="D30" s="14" t="s">
        <v>16</v>
      </c>
      <c r="E30" s="58">
        <v>187.8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9">
        <f t="shared" si="6"/>
        <v>187.8</v>
      </c>
    </row>
    <row r="31" spans="1:11" ht="60.75" thickBot="1">
      <c r="A31" s="56" t="s">
        <v>51</v>
      </c>
      <c r="B31" s="55"/>
      <c r="C31" s="54" t="s">
        <v>49</v>
      </c>
      <c r="D31" s="14" t="s">
        <v>16</v>
      </c>
      <c r="E31" s="58">
        <v>187.8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9">
        <f t="shared" si="6"/>
        <v>187.8</v>
      </c>
    </row>
    <row r="32" spans="1:11" ht="51" customHeight="1" thickBot="1">
      <c r="A32" s="20">
        <v>4</v>
      </c>
      <c r="B32" s="24" t="s">
        <v>10</v>
      </c>
      <c r="C32" s="54" t="s">
        <v>60</v>
      </c>
      <c r="D32" s="14" t="s">
        <v>16</v>
      </c>
      <c r="E32" s="58">
        <v>533.75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9">
        <f t="shared" si="6"/>
        <v>533.75</v>
      </c>
    </row>
    <row r="33" spans="1:11" ht="84.75" thickBot="1">
      <c r="A33" s="20">
        <v>5</v>
      </c>
      <c r="B33" s="24" t="s">
        <v>10</v>
      </c>
      <c r="C33" s="54" t="s">
        <v>52</v>
      </c>
      <c r="D33" s="14" t="s">
        <v>16</v>
      </c>
      <c r="E33" s="30">
        <v>0</v>
      </c>
      <c r="F33" s="30">
        <v>0</v>
      </c>
      <c r="G33" s="30">
        <v>1860</v>
      </c>
      <c r="H33" s="30">
        <v>0</v>
      </c>
      <c r="I33" s="30">
        <v>0</v>
      </c>
      <c r="J33" s="30">
        <v>0</v>
      </c>
      <c r="K33" s="39">
        <f t="shared" si="6"/>
        <v>1860</v>
      </c>
    </row>
    <row r="34" spans="1:11" ht="60.75" thickBot="1">
      <c r="A34" s="59">
        <v>6</v>
      </c>
      <c r="B34" s="24" t="s">
        <v>10</v>
      </c>
      <c r="C34" s="54" t="s">
        <v>53</v>
      </c>
      <c r="D34" s="14" t="s">
        <v>16</v>
      </c>
      <c r="E34" s="58">
        <f>E35+E36</f>
        <v>719.8</v>
      </c>
      <c r="F34" s="30">
        <f t="shared" ref="F34:J34" si="7">F35+F36</f>
        <v>469.9</v>
      </c>
      <c r="G34" s="58">
        <f t="shared" si="7"/>
        <v>0</v>
      </c>
      <c r="H34" s="30">
        <f t="shared" si="7"/>
        <v>0</v>
      </c>
      <c r="I34" s="58">
        <f t="shared" si="7"/>
        <v>0</v>
      </c>
      <c r="J34" s="30">
        <f t="shared" si="7"/>
        <v>0</v>
      </c>
      <c r="K34" s="39">
        <f t="shared" si="6"/>
        <v>1189.6999999999998</v>
      </c>
    </row>
    <row r="35" spans="1:11" ht="24.75" thickBot="1">
      <c r="A35" s="60" t="s">
        <v>55</v>
      </c>
      <c r="B35" s="55"/>
      <c r="C35" s="61" t="s">
        <v>38</v>
      </c>
      <c r="D35" s="14" t="s">
        <v>16</v>
      </c>
      <c r="E35" s="58">
        <v>250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9">
        <f t="shared" si="6"/>
        <v>250</v>
      </c>
    </row>
    <row r="36" spans="1:11" ht="24.75" thickBot="1">
      <c r="A36" s="60" t="s">
        <v>56</v>
      </c>
      <c r="B36" s="55"/>
      <c r="C36" s="61" t="s">
        <v>54</v>
      </c>
      <c r="D36" s="14" t="s">
        <v>16</v>
      </c>
      <c r="E36" s="58">
        <v>469.8</v>
      </c>
      <c r="F36" s="30">
        <v>469.9</v>
      </c>
      <c r="G36" s="30">
        <v>0</v>
      </c>
      <c r="H36" s="30">
        <v>0</v>
      </c>
      <c r="I36" s="30">
        <v>0</v>
      </c>
      <c r="J36" s="30">
        <v>0</v>
      </c>
      <c r="K36" s="39">
        <f t="shared" si="6"/>
        <v>939.7</v>
      </c>
    </row>
  </sheetData>
  <mergeCells count="9">
    <mergeCell ref="A7:K7"/>
    <mergeCell ref="H3:K3"/>
    <mergeCell ref="H5:K5"/>
    <mergeCell ref="H1:K1"/>
    <mergeCell ref="E8:K8"/>
    <mergeCell ref="D8:D9"/>
    <mergeCell ref="A8:A9"/>
    <mergeCell ref="B8:B9"/>
    <mergeCell ref="C8:C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SpecGKHS</dc:creator>
  <cp:lastModifiedBy>SpecGKH1</cp:lastModifiedBy>
  <cp:lastPrinted>2025-03-13T12:50:33Z</cp:lastPrinted>
  <dcterms:created xsi:type="dcterms:W3CDTF">2020-10-13T10:16:43Z</dcterms:created>
  <dcterms:modified xsi:type="dcterms:W3CDTF">2025-03-13T13:52:42Z</dcterms:modified>
</cp:coreProperties>
</file>