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9" i="1"/>
  <c r="J128"/>
  <c r="J129"/>
  <c r="J226"/>
  <c r="J221" s="1"/>
  <c r="P221" s="1"/>
  <c r="J227"/>
  <c r="P238"/>
  <c r="H237"/>
  <c r="P237" s="1"/>
  <c r="P236"/>
  <c r="P235"/>
  <c r="J234"/>
  <c r="I234"/>
  <c r="H234"/>
  <c r="H232" s="1"/>
  <c r="P233"/>
  <c r="P231"/>
  <c r="P230"/>
  <c r="J229"/>
  <c r="I229"/>
  <c r="P228"/>
  <c r="P225"/>
  <c r="I224"/>
  <c r="P223"/>
  <c r="P220"/>
  <c r="I219"/>
  <c r="I214"/>
  <c r="P226" l="1"/>
  <c r="J224"/>
  <c r="J222"/>
  <c r="P232"/>
  <c r="H229"/>
  <c r="H227" s="1"/>
  <c r="P234"/>
  <c r="P227"/>
  <c r="H224"/>
  <c r="P229"/>
  <c r="J219"/>
  <c r="P224" l="1"/>
  <c r="H222"/>
  <c r="P222" l="1"/>
  <c r="H219"/>
  <c r="P219" s="1"/>
  <c r="P218" l="1"/>
  <c r="H217"/>
  <c r="P217" s="1"/>
  <c r="P216"/>
  <c r="P215"/>
  <c r="I91"/>
  <c r="H214" l="1"/>
  <c r="P214" s="1"/>
  <c r="J17"/>
  <c r="K17"/>
  <c r="L17"/>
  <c r="M17"/>
  <c r="N17"/>
  <c r="O17"/>
  <c r="J91"/>
  <c r="K91"/>
  <c r="L91"/>
  <c r="M91"/>
  <c r="N91"/>
  <c r="O91"/>
  <c r="K88" l="1"/>
  <c r="L88"/>
  <c r="M88"/>
  <c r="N88"/>
  <c r="O88"/>
  <c r="J88"/>
  <c r="H91"/>
  <c r="P100"/>
  <c r="P52"/>
  <c r="I105"/>
  <c r="P125"/>
  <c r="H204" l="1"/>
  <c r="P204" s="1"/>
  <c r="P213"/>
  <c r="P202"/>
  <c r="P203"/>
  <c r="P205"/>
  <c r="P206"/>
  <c r="P207"/>
  <c r="P208"/>
  <c r="P209"/>
  <c r="P210"/>
  <c r="P211"/>
  <c r="P212"/>
  <c r="H201" l="1"/>
  <c r="P201" s="1"/>
  <c r="G21"/>
  <c r="P196"/>
  <c r="P199"/>
  <c r="P198"/>
  <c r="P193"/>
  <c r="H196"/>
  <c r="H194"/>
  <c r="H129" s="1"/>
  <c r="H193"/>
  <c r="H128" s="1"/>
  <c r="H191" l="1"/>
  <c r="P194"/>
  <c r="P191" s="1"/>
  <c r="P99"/>
  <c r="H21"/>
  <c r="P98"/>
  <c r="P97"/>
  <c r="P96"/>
  <c r="P95"/>
  <c r="P94"/>
  <c r="H68"/>
  <c r="H65" s="1"/>
  <c r="G68"/>
  <c r="G65" s="1"/>
  <c r="P74"/>
  <c r="P73"/>
  <c r="P72"/>
  <c r="J82"/>
  <c r="K82"/>
  <c r="L82"/>
  <c r="M82"/>
  <c r="N82"/>
  <c r="O82"/>
  <c r="J65"/>
  <c r="K65"/>
  <c r="L65"/>
  <c r="M65"/>
  <c r="N65"/>
  <c r="O65"/>
  <c r="J59"/>
  <c r="K59"/>
  <c r="L59"/>
  <c r="M59"/>
  <c r="N59"/>
  <c r="O59"/>
  <c r="J49"/>
  <c r="K49"/>
  <c r="L49"/>
  <c r="M49"/>
  <c r="N49"/>
  <c r="O49"/>
  <c r="J44"/>
  <c r="K44"/>
  <c r="L44"/>
  <c r="M44"/>
  <c r="N44"/>
  <c r="O44"/>
  <c r="J39"/>
  <c r="K39"/>
  <c r="L39"/>
  <c r="M39"/>
  <c r="N39"/>
  <c r="O39"/>
  <c r="J34"/>
  <c r="K34"/>
  <c r="L34"/>
  <c r="M34"/>
  <c r="N34"/>
  <c r="O34"/>
  <c r="J29"/>
  <c r="K29"/>
  <c r="L29"/>
  <c r="M29"/>
  <c r="N29"/>
  <c r="O29"/>
  <c r="J24"/>
  <c r="K24"/>
  <c r="L24"/>
  <c r="M24"/>
  <c r="N24"/>
  <c r="O24"/>
  <c r="J22"/>
  <c r="J19" s="1"/>
  <c r="K22"/>
  <c r="L22"/>
  <c r="M22"/>
  <c r="N22"/>
  <c r="O22"/>
  <c r="O19" s="1"/>
  <c r="P166"/>
  <c r="J163"/>
  <c r="L163"/>
  <c r="M163"/>
  <c r="N163"/>
  <c r="O163"/>
  <c r="O190"/>
  <c r="O189" s="1"/>
  <c r="O188" s="1"/>
  <c r="O187" s="1"/>
  <c r="O186" s="1"/>
  <c r="O185" s="1"/>
  <c r="O184" s="1"/>
  <c r="O183" s="1"/>
  <c r="O182" s="1"/>
  <c r="O181" s="1"/>
  <c r="O180" s="1"/>
  <c r="O179" s="1"/>
  <c r="O178" s="1"/>
  <c r="O177" s="1"/>
  <c r="O176" s="1"/>
  <c r="O175" s="1"/>
  <c r="O174" s="1"/>
  <c r="O173" s="1"/>
  <c r="O172" s="1"/>
  <c r="O171" s="1"/>
  <c r="N190"/>
  <c r="N189" s="1"/>
  <c r="N188" s="1"/>
  <c r="N187" s="1"/>
  <c r="N186" s="1"/>
  <c r="N185" s="1"/>
  <c r="N184" s="1"/>
  <c r="N183" s="1"/>
  <c r="N182" s="1"/>
  <c r="N181" s="1"/>
  <c r="N180" s="1"/>
  <c r="N179" s="1"/>
  <c r="N178" s="1"/>
  <c r="N177" s="1"/>
  <c r="N176" s="1"/>
  <c r="N175" s="1"/>
  <c r="N174" s="1"/>
  <c r="N173" s="1"/>
  <c r="N172" s="1"/>
  <c r="N171" s="1"/>
  <c r="M190"/>
  <c r="M189" s="1"/>
  <c r="M188" s="1"/>
  <c r="M187" s="1"/>
  <c r="M186" s="1"/>
  <c r="M185" s="1"/>
  <c r="M184" s="1"/>
  <c r="M183" s="1"/>
  <c r="M182" s="1"/>
  <c r="M181" s="1"/>
  <c r="M180" s="1"/>
  <c r="M179" s="1"/>
  <c r="M178" s="1"/>
  <c r="M177" s="1"/>
  <c r="M176" s="1"/>
  <c r="M175" s="1"/>
  <c r="M174" s="1"/>
  <c r="M173" s="1"/>
  <c r="M172" s="1"/>
  <c r="M171" s="1"/>
  <c r="L190"/>
  <c r="L189" s="1"/>
  <c r="L188" s="1"/>
  <c r="L187" s="1"/>
  <c r="L186" s="1"/>
  <c r="L185" s="1"/>
  <c r="L184" s="1"/>
  <c r="L183" s="1"/>
  <c r="L182" s="1"/>
  <c r="L181" s="1"/>
  <c r="L180" s="1"/>
  <c r="L179" s="1"/>
  <c r="L178" s="1"/>
  <c r="L177" s="1"/>
  <c r="L176" s="1"/>
  <c r="L175" s="1"/>
  <c r="L174" s="1"/>
  <c r="L173" s="1"/>
  <c r="L172" s="1"/>
  <c r="L171" s="1"/>
  <c r="K190"/>
  <c r="K189" s="1"/>
  <c r="K188" s="1"/>
  <c r="K187" s="1"/>
  <c r="K186" s="1"/>
  <c r="K185" s="1"/>
  <c r="K184" s="1"/>
  <c r="K183" s="1"/>
  <c r="K182" s="1"/>
  <c r="K181" s="1"/>
  <c r="K180" s="1"/>
  <c r="K179" s="1"/>
  <c r="K178" s="1"/>
  <c r="K177" s="1"/>
  <c r="K176" s="1"/>
  <c r="K175" s="1"/>
  <c r="K174" s="1"/>
  <c r="K173" s="1"/>
  <c r="K172" s="1"/>
  <c r="J190"/>
  <c r="J189" s="1"/>
  <c r="J188" s="1"/>
  <c r="J187" s="1"/>
  <c r="J186" s="1"/>
  <c r="J185" s="1"/>
  <c r="J184" s="1"/>
  <c r="J183" s="1"/>
  <c r="J182" s="1"/>
  <c r="J181" s="1"/>
  <c r="J180" s="1"/>
  <c r="J179" s="1"/>
  <c r="J178" s="1"/>
  <c r="J177" s="1"/>
  <c r="J176" s="1"/>
  <c r="J175" s="1"/>
  <c r="J174" s="1"/>
  <c r="J173" s="1"/>
  <c r="J172" s="1"/>
  <c r="J134"/>
  <c r="J132" s="1"/>
  <c r="K134"/>
  <c r="K132" s="1"/>
  <c r="L134"/>
  <c r="L132" s="1"/>
  <c r="M134"/>
  <c r="M132" s="1"/>
  <c r="N134"/>
  <c r="N132" s="1"/>
  <c r="O134"/>
  <c r="O132" s="1"/>
  <c r="J152"/>
  <c r="K152"/>
  <c r="L152"/>
  <c r="M152"/>
  <c r="N152"/>
  <c r="O152"/>
  <c r="N16"/>
  <c r="N11" s="1"/>
  <c r="O16"/>
  <c r="J16"/>
  <c r="J11" s="1"/>
  <c r="K16"/>
  <c r="K11" s="1"/>
  <c r="L16"/>
  <c r="L11" s="1"/>
  <c r="M16"/>
  <c r="P56"/>
  <c r="J54"/>
  <c r="K54"/>
  <c r="L54"/>
  <c r="M54"/>
  <c r="N54"/>
  <c r="O54"/>
  <c r="J121"/>
  <c r="K121"/>
  <c r="L121"/>
  <c r="M121"/>
  <c r="N121"/>
  <c r="O121"/>
  <c r="P120"/>
  <c r="J116"/>
  <c r="K116"/>
  <c r="L116"/>
  <c r="M116"/>
  <c r="N116"/>
  <c r="O116"/>
  <c r="P111"/>
  <c r="P115"/>
  <c r="P106"/>
  <c r="P110"/>
  <c r="J105"/>
  <c r="K105"/>
  <c r="K101" s="1"/>
  <c r="L105"/>
  <c r="L101" s="1"/>
  <c r="M105"/>
  <c r="M101" s="1"/>
  <c r="N105"/>
  <c r="N101" s="1"/>
  <c r="O105"/>
  <c r="O101" s="1"/>
  <c r="G91"/>
  <c r="P87"/>
  <c r="P86"/>
  <c r="P85"/>
  <c r="I84"/>
  <c r="I82" s="1"/>
  <c r="H84"/>
  <c r="H82" s="1"/>
  <c r="G84"/>
  <c r="G82" s="1"/>
  <c r="F84"/>
  <c r="F82" s="1"/>
  <c r="E84"/>
  <c r="E82" s="1"/>
  <c r="P83"/>
  <c r="P130"/>
  <c r="G44"/>
  <c r="G39"/>
  <c r="F186"/>
  <c r="G186"/>
  <c r="H186"/>
  <c r="I186"/>
  <c r="E186"/>
  <c r="P190"/>
  <c r="P189"/>
  <c r="P188"/>
  <c r="P187"/>
  <c r="F129"/>
  <c r="G135"/>
  <c r="G129" s="1"/>
  <c r="P141"/>
  <c r="G163"/>
  <c r="H163"/>
  <c r="I163"/>
  <c r="G16"/>
  <c r="P75"/>
  <c r="P71"/>
  <c r="P70"/>
  <c r="P69"/>
  <c r="P67"/>
  <c r="P66"/>
  <c r="I65"/>
  <c r="F65"/>
  <c r="E65"/>
  <c r="P184"/>
  <c r="P183"/>
  <c r="P181"/>
  <c r="G180"/>
  <c r="H180"/>
  <c r="I180"/>
  <c r="F182"/>
  <c r="P182" s="1"/>
  <c r="P185"/>
  <c r="E180"/>
  <c r="P172"/>
  <c r="P171"/>
  <c r="P170"/>
  <c r="P169"/>
  <c r="F168"/>
  <c r="G168"/>
  <c r="H168"/>
  <c r="I168"/>
  <c r="E168"/>
  <c r="H22"/>
  <c r="I22"/>
  <c r="I17" s="1"/>
  <c r="F22"/>
  <c r="G22"/>
  <c r="E22"/>
  <c r="P40"/>
  <c r="P41"/>
  <c r="P42"/>
  <c r="P43"/>
  <c r="F39"/>
  <c r="H39"/>
  <c r="I39"/>
  <c r="E39"/>
  <c r="P179"/>
  <c r="F175"/>
  <c r="F174"/>
  <c r="P174" s="1"/>
  <c r="P178"/>
  <c r="P176"/>
  <c r="E173"/>
  <c r="F61"/>
  <c r="F29"/>
  <c r="P139"/>
  <c r="P140"/>
  <c r="P142"/>
  <c r="P144"/>
  <c r="P145"/>
  <c r="P146"/>
  <c r="P143"/>
  <c r="J14" l="1"/>
  <c r="H17"/>
  <c r="H12" s="1"/>
  <c r="P91"/>
  <c r="P135"/>
  <c r="N14"/>
  <c r="K19"/>
  <c r="L19"/>
  <c r="M19"/>
  <c r="N19"/>
  <c r="O14"/>
  <c r="N129"/>
  <c r="N170"/>
  <c r="N169" s="1"/>
  <c r="N168" s="1"/>
  <c r="K168"/>
  <c r="K129"/>
  <c r="K126" s="1"/>
  <c r="O129"/>
  <c r="O126" s="1"/>
  <c r="O170"/>
  <c r="O169" s="1"/>
  <c r="O168" s="1"/>
  <c r="J126"/>
  <c r="J168"/>
  <c r="M170"/>
  <c r="M169" s="1"/>
  <c r="M168" s="1"/>
  <c r="M129"/>
  <c r="M12" s="1"/>
  <c r="L170"/>
  <c r="L169" s="1"/>
  <c r="L168" s="1"/>
  <c r="L129"/>
  <c r="L12" s="1"/>
  <c r="K14"/>
  <c r="M14"/>
  <c r="O11"/>
  <c r="N13"/>
  <c r="O13"/>
  <c r="L13"/>
  <c r="L14"/>
  <c r="M11"/>
  <c r="M13"/>
  <c r="J13"/>
  <c r="K13"/>
  <c r="J101"/>
  <c r="P84"/>
  <c r="P186"/>
  <c r="P82"/>
  <c r="G17"/>
  <c r="G12" s="1"/>
  <c r="F152"/>
  <c r="P68"/>
  <c r="P65" s="1"/>
  <c r="P39"/>
  <c r="F180"/>
  <c r="P168"/>
  <c r="F127"/>
  <c r="F10" s="1"/>
  <c r="P10" s="1"/>
  <c r="P180"/>
  <c r="F173"/>
  <c r="F163" s="1"/>
  <c r="E165"/>
  <c r="P175"/>
  <c r="E21"/>
  <c r="E19" s="1"/>
  <c r="F21"/>
  <c r="P63"/>
  <c r="P62"/>
  <c r="P61"/>
  <c r="P60"/>
  <c r="E59"/>
  <c r="G59"/>
  <c r="H59"/>
  <c r="I59"/>
  <c r="F59"/>
  <c r="P64"/>
  <c r="F17"/>
  <c r="F44"/>
  <c r="H44"/>
  <c r="I44"/>
  <c r="E44"/>
  <c r="P45"/>
  <c r="P46"/>
  <c r="P47"/>
  <c r="P48"/>
  <c r="P51"/>
  <c r="P50"/>
  <c r="P53"/>
  <c r="F49"/>
  <c r="G49"/>
  <c r="H49"/>
  <c r="I49"/>
  <c r="P49" s="1"/>
  <c r="E49"/>
  <c r="F78"/>
  <c r="F76" s="1"/>
  <c r="P38"/>
  <c r="P37"/>
  <c r="P36"/>
  <c r="P35"/>
  <c r="F34"/>
  <c r="G34"/>
  <c r="H34"/>
  <c r="I34"/>
  <c r="E34"/>
  <c r="P89"/>
  <c r="P92"/>
  <c r="P93"/>
  <c r="F90"/>
  <c r="F88" s="1"/>
  <c r="G88"/>
  <c r="H88"/>
  <c r="I88"/>
  <c r="E90"/>
  <c r="E88" s="1"/>
  <c r="P162"/>
  <c r="F159"/>
  <c r="F157" s="1"/>
  <c r="I12"/>
  <c r="G19"/>
  <c r="H19"/>
  <c r="I19"/>
  <c r="P30"/>
  <c r="P31"/>
  <c r="P32"/>
  <c r="P33"/>
  <c r="G29"/>
  <c r="H29"/>
  <c r="I29"/>
  <c r="E29"/>
  <c r="F24"/>
  <c r="P28"/>
  <c r="P25"/>
  <c r="P26"/>
  <c r="P27"/>
  <c r="G24"/>
  <c r="H24"/>
  <c r="I24"/>
  <c r="E24"/>
  <c r="F134"/>
  <c r="G134"/>
  <c r="H134"/>
  <c r="H132" s="1"/>
  <c r="I134"/>
  <c r="I128" s="1"/>
  <c r="I126" s="1"/>
  <c r="P138"/>
  <c r="G152"/>
  <c r="I152"/>
  <c r="H16"/>
  <c r="H11" s="1"/>
  <c r="I16"/>
  <c r="F54"/>
  <c r="G54"/>
  <c r="H54"/>
  <c r="I54"/>
  <c r="E54"/>
  <c r="F105"/>
  <c r="F101" s="1"/>
  <c r="G105"/>
  <c r="G13" s="1"/>
  <c r="H105"/>
  <c r="H13" s="1"/>
  <c r="I13"/>
  <c r="E105"/>
  <c r="E101" s="1"/>
  <c r="P124"/>
  <c r="P123"/>
  <c r="P122"/>
  <c r="F121"/>
  <c r="G121"/>
  <c r="H121"/>
  <c r="I121"/>
  <c r="E121"/>
  <c r="P119"/>
  <c r="P118"/>
  <c r="P117"/>
  <c r="F116"/>
  <c r="G116"/>
  <c r="H116"/>
  <c r="I116"/>
  <c r="E116"/>
  <c r="E78"/>
  <c r="E76" s="1"/>
  <c r="P81"/>
  <c r="P18"/>
  <c r="P15"/>
  <c r="E17"/>
  <c r="P22"/>
  <c r="P88" l="1"/>
  <c r="P17"/>
  <c r="H9"/>
  <c r="O12"/>
  <c r="O9" s="1"/>
  <c r="M126"/>
  <c r="L9"/>
  <c r="P54"/>
  <c r="J12"/>
  <c r="J9" s="1"/>
  <c r="M9"/>
  <c r="N12"/>
  <c r="N9" s="1"/>
  <c r="N126"/>
  <c r="L126"/>
  <c r="K12"/>
  <c r="P105"/>
  <c r="P116"/>
  <c r="G132"/>
  <c r="G128"/>
  <c r="G11" s="1"/>
  <c r="G9" s="1"/>
  <c r="H101"/>
  <c r="F128"/>
  <c r="F126" s="1"/>
  <c r="I132"/>
  <c r="P59"/>
  <c r="H14"/>
  <c r="E16"/>
  <c r="P78"/>
  <c r="P44"/>
  <c r="P21"/>
  <c r="I11"/>
  <c r="I9" s="1"/>
  <c r="F13"/>
  <c r="P76"/>
  <c r="F132"/>
  <c r="I14"/>
  <c r="P155"/>
  <c r="G14"/>
  <c r="P24"/>
  <c r="P173"/>
  <c r="P165"/>
  <c r="E163"/>
  <c r="P163" s="1"/>
  <c r="F16"/>
  <c r="P34"/>
  <c r="E13"/>
  <c r="P13" s="1"/>
  <c r="I101"/>
  <c r="G101"/>
  <c r="P29"/>
  <c r="P90"/>
  <c r="F12"/>
  <c r="F19"/>
  <c r="P19" s="1"/>
  <c r="P121"/>
  <c r="E134"/>
  <c r="P134" s="1"/>
  <c r="E159"/>
  <c r="E157" s="1"/>
  <c r="P157" s="1"/>
  <c r="P160"/>
  <c r="P101" l="1"/>
  <c r="E14"/>
  <c r="P14" s="1"/>
  <c r="P16"/>
  <c r="K9"/>
  <c r="F11"/>
  <c r="F9" s="1"/>
  <c r="E129"/>
  <c r="E152"/>
  <c r="P152" s="1"/>
  <c r="G126"/>
  <c r="E128"/>
  <c r="F14"/>
  <c r="H126"/>
  <c r="P159"/>
  <c r="E132"/>
  <c r="P132" s="1"/>
  <c r="E12" l="1"/>
  <c r="P12" s="1"/>
  <c r="P129"/>
  <c r="E11"/>
  <c r="P11" s="1"/>
  <c r="P128"/>
  <c r="E126"/>
  <c r="P126" s="1"/>
  <c r="E9" l="1"/>
  <c r="P9" s="1"/>
</calcChain>
</file>

<file path=xl/sharedStrings.xml><?xml version="1.0" encoding="utf-8"?>
<sst xmlns="http://schemas.openxmlformats.org/spreadsheetml/2006/main" count="409" uniqueCount="124">
  <si>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</si>
  <si>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</si>
  <si>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</si>
  <si>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</si>
  <si>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</si>
  <si>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</si>
  <si>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</si>
  <si>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</si>
  <si>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</si>
  <si>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</si>
  <si>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</si>
  <si>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</si>
  <si>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</si>
  <si>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</si>
  <si>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</si>
  <si>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</si>
  <si>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</si>
  <si>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</si>
  <si>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</si>
  <si>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</si>
  <si>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</si>
  <si>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</si>
  <si>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</si>
  <si>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</si>
  <si>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</si>
  <si>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</si>
  <si>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</si>
  <si>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</si>
  <si>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</si>
  <si>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</si>
  <si>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</si>
  <si>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Быдановское сельское поселение</t>
  </si>
  <si>
    <t>Подрезчихинское сельское поселение</t>
  </si>
  <si>
    <t>Всехсвятское сельское поселение</t>
  </si>
  <si>
    <t>Дубровское сельское поселение</t>
  </si>
  <si>
    <t>Климковское сельское поселение</t>
  </si>
  <si>
    <t>Поломское сельское поселение</t>
  </si>
  <si>
    <t>Троицкое сельское поселение</t>
  </si>
  <si>
    <t>Межбюджетные трансферты на подготовку сведений о границах населенных пунктов для включения в документы территориального планирования в случаях, установленных градостроительным кодексом Российской Федерации</t>
  </si>
  <si>
    <t>Организация в границах сельских поселений расходов на ТКО, водо- и теплоснабжение</t>
  </si>
  <si>
    <t xml:space="preserve">Межбюджетные трансферты  на реализацию мероприятий,
направленных на подготовку объектов коммунальной инфраструктуры к работе в осенне-зимний период
</t>
  </si>
  <si>
    <t>Ракаловское сельское поселение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</si>
  <si>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</si>
  <si>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</si>
  <si>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</si>
  <si>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</si>
  <si>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</si>
  <si>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</si>
  <si>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</si>
  <si>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</si>
  <si>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 xml:space="preserve">Межбюджетные трансферты                        на ликвидацию свалок бытовых                (коммунальных)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природоохранного                 законодательства  </t>
  </si>
  <si>
    <t>2020               факт</t>
  </si>
  <si>
    <t xml:space="preserve">Осуществление части полномочий по организации ритуальных услуг
</t>
  </si>
  <si>
    <t xml:space="preserve">Межбюджетные трансферты  на субсидию по обеспечению мероприятий по переселению граждан из аварийного жилищного фонда
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</si>
  <si>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</si>
  <si>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</si>
  <si>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</si>
  <si>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Гуренское сельское поселение</t>
  </si>
  <si>
    <t>Межбюджетные трансферты на обеспечение отопительного сезона</t>
  </si>
  <si>
    <t>Совершенствование энергетического менеджмента</t>
  </si>
  <si>
    <t>2021           факт</t>
  </si>
  <si>
    <t>Разработка схем газоснабжения населенных пунктов</t>
  </si>
  <si>
    <t>Прокопьевское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</si>
  <si>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</si>
  <si>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</si>
  <si>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</si>
  <si>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</si>
  <si>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</si>
  <si>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</si>
  <si>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</si>
  <si>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Инвестиционные программы и проекты развития общественной инфраструктуры муниципальных образований Кировской области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</si>
  <si>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</si>
  <si>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</si>
  <si>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</si>
  <si>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2023              факт</t>
  </si>
  <si>
    <t>1.1</t>
  </si>
  <si>
    <t>1.2</t>
  </si>
  <si>
    <t>1.3</t>
  </si>
  <si>
    <t>1.4</t>
  </si>
  <si>
    <t>1.5</t>
  </si>
  <si>
    <t>4.1</t>
  </si>
  <si>
    <t>5.1</t>
  </si>
  <si>
    <t>5.2</t>
  </si>
  <si>
    <t>5.3</t>
  </si>
  <si>
    <t>5.4</t>
  </si>
  <si>
    <t>5.5</t>
  </si>
  <si>
    <t>5.6</t>
  </si>
  <si>
    <t>6.1</t>
  </si>
  <si>
    <t>7</t>
  </si>
  <si>
    <t>7.1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</si>
  <si>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</si>
  <si>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</si>
  <si>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</si>
  <si>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</si>
  <si>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</si>
  <si>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</si>
  <si>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</si>
  <si>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</si>
  <si>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</si>
  <si>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1.6</t>
  </si>
  <si>
    <t>1.7</t>
  </si>
  <si>
    <t>1.8</t>
  </si>
  <si>
    <t>9</t>
  </si>
  <si>
    <t>10.1</t>
  </si>
  <si>
    <t>11</t>
  </si>
  <si>
    <t>11.1</t>
  </si>
  <si>
    <t>11.2</t>
  </si>
  <si>
    <t>11.3</t>
  </si>
  <si>
    <t>11.4</t>
  </si>
  <si>
    <t>11.5</t>
  </si>
  <si>
    <t>11.6</t>
  </si>
  <si>
    <t>11.7</t>
  </si>
  <si>
    <t>11.8</t>
  </si>
  <si>
    <t>12</t>
  </si>
  <si>
    <t>Субсидия в целях финансового обеспечения в рамках концессионного соглашения  (ООО "Согласие")</t>
  </si>
  <si>
    <t>Реализация мероприятий, направленных на подготовку систем коммунальной инфрастркутуры к работе в осенне-зимний период</t>
  </si>
  <si>
    <t>13</t>
  </si>
  <si>
    <t>13.1</t>
  </si>
  <si>
    <t>Приобретение котлов в муниципальные котельные Белохолуницкого района Кировской области</t>
  </si>
  <si>
    <t>13.1.1</t>
  </si>
  <si>
    <t>13.1.2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</si>
  <si>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</si>
  <si>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</si>
  <si>
    <t>Приложение № 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</si>
</sst>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10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5" fillId="0" borderId="4" xfId="0" applyNumberFormat="1" applyFont="1" applyBorder="1" applyAlignment="1">
      <alignment horizontal="right" vertical="top" wrapText="1"/>
    </xf>
    <xf numFmtId="166" fontId="5" fillId="0" borderId="4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right" vertical="top" wrapText="1"/>
    </xf>
    <xf numFmtId="166" fontId="4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33" xfId="0" applyFont="1" applyBorder="1" applyAlignment="1">
      <alignment vertical="top" wrapText="1"/>
    </xf>
    <xf numFmtId="2" fontId="8" fillId="0" borderId="38" xfId="0" applyNumberFormat="1" applyFont="1" applyBorder="1"/>
    <xf numFmtId="2" fontId="8" fillId="0" borderId="10" xfId="0" applyNumberFormat="1" applyFont="1" applyBorder="1"/>
    <xf numFmtId="2" fontId="8" fillId="0" borderId="22" xfId="0" applyNumberFormat="1" applyFont="1" applyBorder="1"/>
    <xf numFmtId="0" fontId="4" fillId="0" borderId="34" xfId="0" applyFont="1" applyBorder="1" applyAlignment="1">
      <alignment vertical="top" wrapText="1"/>
    </xf>
    <xf numFmtId="2" fontId="8" fillId="0" borderId="11" xfId="0" applyNumberFormat="1" applyFont="1" applyBorder="1"/>
    <xf numFmtId="2" fontId="8" fillId="0" borderId="13" xfId="0" applyNumberFormat="1" applyFont="1" applyBorder="1"/>
    <xf numFmtId="2" fontId="8" fillId="0" borderId="0" xfId="0" applyNumberFormat="1" applyFont="1" applyBorder="1"/>
    <xf numFmtId="2" fontId="8" fillId="0" borderId="25" xfId="0" applyNumberFormat="1" applyFont="1" applyBorder="1"/>
    <xf numFmtId="0" fontId="4" fillId="0" borderId="2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2" fontId="8" fillId="0" borderId="26" xfId="0" applyNumberFormat="1" applyFont="1" applyBorder="1"/>
    <xf numFmtId="2" fontId="8" fillId="0" borderId="20" xfId="0" applyNumberFormat="1" applyFont="1" applyBorder="1"/>
    <xf numFmtId="0" fontId="8" fillId="0" borderId="10" xfId="0" applyFont="1" applyBorder="1"/>
    <xf numFmtId="2" fontId="8" fillId="0" borderId="14" xfId="0" applyNumberFormat="1" applyFont="1" applyBorder="1"/>
    <xf numFmtId="2" fontId="8" fillId="0" borderId="39" xfId="0" applyNumberFormat="1" applyFont="1" applyBorder="1"/>
    <xf numFmtId="2" fontId="8" fillId="0" borderId="37" xfId="0" applyNumberFormat="1" applyFont="1" applyBorder="1"/>
    <xf numFmtId="165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5" fontId="7" fillId="0" borderId="4" xfId="0" applyNumberFormat="1" applyFont="1" applyBorder="1" applyAlignment="1">
      <alignment horizontal="right" vertical="top" wrapText="1"/>
    </xf>
    <xf numFmtId="166" fontId="7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164" fontId="7" fillId="0" borderId="7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justify" vertical="top" wrapText="1"/>
    </xf>
    <xf numFmtId="164" fontId="7" fillId="0" borderId="12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top" wrapText="1"/>
    </xf>
    <xf numFmtId="164" fontId="8" fillId="0" borderId="4" xfId="0" applyNumberFormat="1" applyFont="1" applyBorder="1" applyAlignment="1">
      <alignment horizontal="right" vertical="top" wrapText="1"/>
    </xf>
    <xf numFmtId="165" fontId="8" fillId="0" borderId="4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 wrapText="1"/>
    </xf>
    <xf numFmtId="164" fontId="4" fillId="0" borderId="4" xfId="0" applyNumberFormat="1" applyFont="1" applyFill="1" applyBorder="1" applyAlignment="1">
      <alignment horizontal="right" vertical="top" wrapText="1"/>
    </xf>
    <xf numFmtId="0" fontId="8" fillId="0" borderId="13" xfId="0" applyFont="1" applyBorder="1" applyAlignment="1">
      <alignment vertical="top"/>
    </xf>
    <xf numFmtId="164" fontId="8" fillId="0" borderId="10" xfId="0" applyNumberFormat="1" applyFont="1" applyBorder="1" applyAlignment="1">
      <alignment vertical="top"/>
    </xf>
    <xf numFmtId="0" fontId="4" fillId="0" borderId="15" xfId="0" applyFont="1" applyBorder="1" applyAlignment="1">
      <alignment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164" fontId="4" fillId="0" borderId="29" xfId="0" applyNumberFormat="1" applyFont="1" applyBorder="1" applyAlignment="1">
      <alignment horizontal="right" vertical="top" wrapText="1"/>
    </xf>
    <xf numFmtId="164" fontId="4" fillId="0" borderId="35" xfId="0" applyNumberFormat="1" applyFont="1" applyBorder="1" applyAlignment="1">
      <alignment horizontal="right" vertical="top" wrapText="1"/>
    </xf>
    <xf numFmtId="164" fontId="4" fillId="0" borderId="31" xfId="0" applyNumberFormat="1" applyFont="1" applyBorder="1" applyAlignment="1">
      <alignment horizontal="right" vertical="top" wrapText="1"/>
    </xf>
    <xf numFmtId="164" fontId="4" fillId="0" borderId="36" xfId="0" applyNumberFormat="1" applyFont="1" applyBorder="1" applyAlignment="1">
      <alignment horizontal="right" vertical="top" wrapText="1"/>
    </xf>
    <xf numFmtId="164" fontId="4" fillId="0" borderId="37" xfId="0" applyNumberFormat="1" applyFont="1" applyBorder="1" applyAlignment="1">
      <alignment horizontal="right" vertical="top" wrapText="1"/>
    </xf>
    <xf numFmtId="165" fontId="8" fillId="0" borderId="13" xfId="0" applyNumberFormat="1" applyFont="1" applyBorder="1" applyAlignment="1">
      <alignment vertical="top"/>
    </xf>
    <xf numFmtId="165" fontId="8" fillId="0" borderId="14" xfId="0" applyNumberFormat="1" applyFont="1" applyBorder="1" applyAlignment="1">
      <alignment vertical="top"/>
    </xf>
    <xf numFmtId="165" fontId="8" fillId="0" borderId="10" xfId="0" applyNumberFormat="1" applyFont="1" applyBorder="1"/>
    <xf numFmtId="164" fontId="8" fillId="0" borderId="10" xfId="0" applyNumberFormat="1" applyFont="1" applyBorder="1"/>
    <xf numFmtId="164" fontId="8" fillId="0" borderId="22" xfId="0" applyNumberFormat="1" applyFont="1" applyBorder="1"/>
    <xf numFmtId="2" fontId="8" fillId="0" borderId="0" xfId="0" applyNumberFormat="1" applyFont="1" applyFill="1" applyBorder="1"/>
    <xf numFmtId="0" fontId="4" fillId="0" borderId="10" xfId="0" applyFont="1" applyBorder="1" applyAlignment="1">
      <alignment horizontal="justify" vertical="top" wrapText="1"/>
    </xf>
    <xf numFmtId="0" fontId="4" fillId="0" borderId="41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8" fillId="0" borderId="20" xfId="0" applyFont="1" applyBorder="1" applyAlignment="1">
      <alignment horizontal="left" vertical="top" wrapText="1"/>
    </xf>
    <xf numFmtId="2" fontId="8" fillId="0" borderId="35" xfId="0" applyNumberFormat="1" applyFont="1" applyBorder="1"/>
    <xf numFmtId="2" fontId="8" fillId="0" borderId="40" xfId="0" applyNumberFormat="1" applyFont="1" applyBorder="1"/>
    <xf numFmtId="0" fontId="8" fillId="0" borderId="4" xfId="0" applyFont="1" applyBorder="1" applyAlignment="1">
      <alignment horizontal="left" vertical="top" wrapText="1"/>
    </xf>
    <xf numFmtId="0" fontId="8" fillId="0" borderId="26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4" fillId="0" borderId="19" xfId="0" applyFont="1" applyBorder="1" applyAlignment="1">
      <alignment horizontal="justify" vertical="top" wrapText="1"/>
    </xf>
    <xf numFmtId="164" fontId="7" fillId="0" borderId="19" xfId="0" applyNumberFormat="1" applyFont="1" applyBorder="1" applyAlignment="1">
      <alignment horizontal="right" vertical="top" wrapText="1"/>
    </xf>
    <xf numFmtId="164" fontId="7" fillId="0" borderId="14" xfId="0" applyNumberFormat="1" applyFont="1" applyBorder="1" applyAlignment="1">
      <alignment horizontal="right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164" fontId="7" fillId="0" borderId="20" xfId="0" applyNumberFormat="1" applyFont="1" applyBorder="1" applyAlignment="1">
      <alignment horizontal="right" vertical="top" wrapText="1"/>
    </xf>
    <xf numFmtId="0" fontId="4" fillId="0" borderId="38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164" fontId="7" fillId="0" borderId="15" xfId="0" applyNumberFormat="1" applyFont="1" applyBorder="1" applyAlignment="1">
      <alignment horizontal="right" vertical="top" wrapText="1"/>
    </xf>
    <xf numFmtId="164" fontId="4" fillId="0" borderId="17" xfId="0" applyNumberFormat="1" applyFont="1" applyBorder="1" applyAlignment="1">
      <alignment horizontal="right" wrapText="1"/>
    </xf>
    <xf numFmtId="164" fontId="4" fillId="0" borderId="15" xfId="0" applyNumberFormat="1" applyFont="1" applyBorder="1" applyAlignment="1">
      <alignment horizontal="right" wrapText="1"/>
    </xf>
    <xf numFmtId="164" fontId="4" fillId="0" borderId="10" xfId="0" applyNumberFormat="1" applyFont="1" applyBorder="1" applyAlignment="1">
      <alignment horizontal="right" wrapText="1"/>
    </xf>
    <xf numFmtId="0" fontId="4" fillId="0" borderId="44" xfId="0" applyFont="1" applyBorder="1" applyAlignment="1">
      <alignment vertical="top" wrapText="1"/>
    </xf>
    <xf numFmtId="0" fontId="4" fillId="0" borderId="36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8" fillId="0" borderId="25" xfId="0" applyFont="1" applyBorder="1"/>
    <xf numFmtId="0" fontId="4" fillId="0" borderId="4" xfId="0" applyFont="1" applyBorder="1" applyAlignment="1">
      <alignment horizontal="center" vertical="top" wrapText="1"/>
    </xf>
    <xf numFmtId="165" fontId="8" fillId="0" borderId="22" xfId="0" applyNumberFormat="1" applyFont="1" applyBorder="1"/>
    <xf numFmtId="165" fontId="8" fillId="0" borderId="26" xfId="0" applyNumberFormat="1" applyFont="1" applyBorder="1"/>
    <xf numFmtId="0" fontId="8" fillId="0" borderId="25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0" fillId="0" borderId="14" xfId="0" applyBorder="1"/>
    <xf numFmtId="0" fontId="0" fillId="0" borderId="20" xfId="0" applyBorder="1"/>
    <xf numFmtId="0" fontId="8" fillId="0" borderId="22" xfId="0" applyFont="1" applyFill="1" applyBorder="1" applyAlignment="1">
      <alignment wrapText="1"/>
    </xf>
    <xf numFmtId="0" fontId="0" fillId="0" borderId="13" xfId="0" applyBorder="1"/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vertical="top" wrapText="1"/>
    </xf>
    <xf numFmtId="2" fontId="8" fillId="0" borderId="38" xfId="0" applyNumberFormat="1" applyFont="1" applyFill="1" applyBorder="1"/>
    <xf numFmtId="2" fontId="8" fillId="0" borderId="10" xfId="0" applyNumberFormat="1" applyFont="1" applyFill="1" applyBorder="1"/>
    <xf numFmtId="2" fontId="8" fillId="0" borderId="13" xfId="0" applyNumberFormat="1" applyFont="1" applyFill="1" applyBorder="1"/>
    <xf numFmtId="2" fontId="8" fillId="0" borderId="25" xfId="0" applyNumberFormat="1" applyFont="1" applyFill="1" applyBorder="1"/>
    <xf numFmtId="2" fontId="8" fillId="0" borderId="40" xfId="0" applyNumberFormat="1" applyFont="1" applyFill="1" applyBorder="1"/>
    <xf numFmtId="2" fontId="8" fillId="0" borderId="39" xfId="0" applyNumberFormat="1" applyFont="1" applyFill="1" applyBorder="1"/>
    <xf numFmtId="2" fontId="8" fillId="0" borderId="26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164" fontId="7" fillId="0" borderId="12" xfId="0" applyNumberFormat="1" applyFont="1" applyFill="1" applyBorder="1" applyAlignment="1">
      <alignment horizontal="right" vertical="top" wrapText="1"/>
    </xf>
    <xf numFmtId="164" fontId="7" fillId="0" borderId="1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36" xfId="0" applyNumberFormat="1" applyFont="1" applyFill="1" applyBorder="1" applyAlignment="1">
      <alignment horizontal="right" vertical="top" wrapText="1"/>
    </xf>
    <xf numFmtId="164" fontId="8" fillId="0" borderId="13" xfId="0" applyNumberFormat="1" applyFont="1" applyFill="1" applyBorder="1" applyAlignment="1">
      <alignment vertical="top"/>
    </xf>
    <xf numFmtId="164" fontId="4" fillId="0" borderId="15" xfId="0" applyNumberFormat="1" applyFont="1" applyFill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right" vertical="top" wrapText="1"/>
    </xf>
    <xf numFmtId="2" fontId="8" fillId="0" borderId="11" xfId="0" applyNumberFormat="1" applyFont="1" applyFill="1" applyBorder="1"/>
    <xf numFmtId="2" fontId="8" fillId="0" borderId="22" xfId="0" applyNumberFormat="1" applyFont="1" applyFill="1" applyBorder="1"/>
    <xf numFmtId="164" fontId="4" fillId="0" borderId="17" xfId="0" applyNumberFormat="1" applyFont="1" applyFill="1" applyBorder="1" applyAlignment="1">
      <alignment horizontal="right" wrapText="1"/>
    </xf>
    <xf numFmtId="164" fontId="4" fillId="0" borderId="15" xfId="0" applyNumberFormat="1" applyFont="1" applyFill="1" applyBorder="1" applyAlignment="1">
      <alignment horizontal="right" wrapText="1"/>
    </xf>
    <xf numFmtId="2" fontId="8" fillId="0" borderId="0" xfId="0" applyNumberFormat="1" applyFont="1" applyFill="1"/>
    <xf numFmtId="0" fontId="0" fillId="0" borderId="0" xfId="0" applyFill="1"/>
    <xf numFmtId="166" fontId="7" fillId="0" borderId="4" xfId="0" applyNumberFormat="1" applyFont="1" applyFill="1" applyBorder="1" applyAlignment="1">
      <alignment horizontal="right" vertical="top" wrapText="1"/>
    </xf>
    <xf numFmtId="165" fontId="8" fillId="0" borderId="39" xfId="0" applyNumberFormat="1" applyFont="1" applyFill="1" applyBorder="1"/>
    <xf numFmtId="165" fontId="8" fillId="0" borderId="10" xfId="0" applyNumberFormat="1" applyFont="1" applyFill="1" applyBorder="1"/>
    <xf numFmtId="165" fontId="4" fillId="0" borderId="4" xfId="0" applyNumberFormat="1" applyFont="1" applyFill="1" applyBorder="1" applyAlignment="1">
      <alignment horizontal="right" vertical="top" wrapText="1"/>
    </xf>
    <xf numFmtId="166" fontId="4" fillId="0" borderId="12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/>
    <xf numFmtId="2" fontId="5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4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top"/>
    </xf>
    <xf numFmtId="49" fontId="8" fillId="0" borderId="22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2" fontId="9" fillId="0" borderId="10" xfId="0" applyNumberFormat="1" applyFont="1" applyFill="1" applyBorder="1"/>
    <xf numFmtId="2" fontId="9" fillId="0" borderId="40" xfId="0" applyNumberFormat="1" applyFont="1" applyFill="1" applyBorder="1"/>
    <xf numFmtId="164" fontId="5" fillId="0" borderId="45" xfId="0" applyNumberFormat="1" applyFont="1" applyFill="1" applyBorder="1" applyAlignment="1">
      <alignment horizontal="right" vertical="top" wrapText="1"/>
    </xf>
    <xf numFmtId="164" fontId="9" fillId="0" borderId="10" xfId="0" applyNumberFormat="1" applyFont="1" applyFill="1" applyBorder="1" applyAlignment="1">
      <alignment vertical="top"/>
    </xf>
    <xf numFmtId="164" fontId="5" fillId="0" borderId="12" xfId="0" applyNumberFormat="1" applyFont="1" applyFill="1" applyBorder="1" applyAlignment="1">
      <alignment horizontal="right" vertical="top" wrapText="1"/>
    </xf>
    <xf numFmtId="164" fontId="5" fillId="0" borderId="17" xfId="0" applyNumberFormat="1" applyFont="1" applyFill="1" applyBorder="1" applyAlignment="1">
      <alignment horizontal="right" vertical="top" wrapText="1"/>
    </xf>
    <xf numFmtId="2" fontId="9" fillId="0" borderId="11" xfId="0" applyNumberFormat="1" applyFont="1" applyFill="1" applyBorder="1"/>
    <xf numFmtId="2" fontId="9" fillId="0" borderId="38" xfId="0" applyNumberFormat="1" applyFont="1" applyFill="1" applyBorder="1"/>
    <xf numFmtId="2" fontId="9" fillId="0" borderId="38" xfId="0" applyNumberFormat="1" applyFont="1" applyBorder="1"/>
    <xf numFmtId="2" fontId="9" fillId="0" borderId="10" xfId="0" applyNumberFormat="1" applyFont="1" applyBorder="1"/>
    <xf numFmtId="165" fontId="9" fillId="0" borderId="38" xfId="0" applyNumberFormat="1" applyFont="1" applyFill="1" applyBorder="1"/>
    <xf numFmtId="2" fontId="9" fillId="0" borderId="22" xfId="0" applyNumberFormat="1" applyFont="1" applyBorder="1"/>
    <xf numFmtId="2" fontId="9" fillId="0" borderId="11" xfId="0" applyNumberFormat="1" applyFont="1" applyBorder="1"/>
    <xf numFmtId="2" fontId="9" fillId="0" borderId="40" xfId="0" applyNumberFormat="1" applyFont="1" applyBorder="1"/>
    <xf numFmtId="164" fontId="9" fillId="0" borderId="10" xfId="0" applyNumberFormat="1" applyFont="1" applyFill="1" applyBorder="1"/>
    <xf numFmtId="2" fontId="9" fillId="0" borderId="22" xfId="0" applyNumberFormat="1" applyFont="1" applyFill="1" applyBorder="1"/>
    <xf numFmtId="0" fontId="9" fillId="0" borderId="10" xfId="0" applyFont="1" applyBorder="1"/>
    <xf numFmtId="0" fontId="9" fillId="0" borderId="22" xfId="0" applyFont="1" applyFill="1" applyBorder="1"/>
    <xf numFmtId="0" fontId="9" fillId="0" borderId="22" xfId="0" applyFont="1" applyBorder="1"/>
    <xf numFmtId="164" fontId="5" fillId="0" borderId="17" xfId="0" applyNumberFormat="1" applyFont="1" applyFill="1" applyBorder="1" applyAlignment="1">
      <alignment horizontal="right" wrapText="1"/>
    </xf>
    <xf numFmtId="164" fontId="5" fillId="0" borderId="17" xfId="0" applyNumberFormat="1" applyFont="1" applyBorder="1" applyAlignment="1">
      <alignment horizontal="right" wrapText="1"/>
    </xf>
    <xf numFmtId="164" fontId="9" fillId="0" borderId="10" xfId="0" applyNumberFormat="1" applyFont="1" applyBorder="1"/>
    <xf numFmtId="164" fontId="5" fillId="0" borderId="17" xfId="0" applyNumberFormat="1" applyFont="1" applyBorder="1" applyAlignment="1">
      <alignment horizontal="right" vertical="top" wrapText="1"/>
    </xf>
    <xf numFmtId="164" fontId="9" fillId="0" borderId="22" xfId="0" applyNumberFormat="1" applyFont="1" applyBorder="1"/>
    <xf numFmtId="164" fontId="8" fillId="0" borderId="10" xfId="0" applyNumberFormat="1" applyFont="1" applyFill="1" applyBorder="1" applyAlignment="1">
      <alignment vertical="top"/>
    </xf>
    <xf numFmtId="166" fontId="5" fillId="0" borderId="17" xfId="0" applyNumberFormat="1" applyFont="1" applyFill="1" applyBorder="1" applyAlignment="1">
      <alignment horizontal="right" vertical="top" wrapText="1"/>
    </xf>
    <xf numFmtId="164" fontId="5" fillId="0" borderId="20" xfId="0" applyNumberFormat="1" applyFont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right" vertical="top" wrapText="1"/>
    </xf>
    <xf numFmtId="164" fontId="9" fillId="0" borderId="13" xfId="0" applyNumberFormat="1" applyFont="1" applyBorder="1" applyAlignment="1">
      <alignment vertical="top"/>
    </xf>
    <xf numFmtId="164" fontId="9" fillId="0" borderId="10" xfId="0" applyNumberFormat="1" applyFont="1" applyBorder="1" applyAlignment="1">
      <alignment vertical="top"/>
    </xf>
    <xf numFmtId="164" fontId="9" fillId="0" borderId="13" xfId="0" applyNumberFormat="1" applyFont="1" applyFill="1" applyBorder="1" applyAlignment="1">
      <alignment vertical="top"/>
    </xf>
    <xf numFmtId="164" fontId="9" fillId="0" borderId="14" xfId="0" applyNumberFormat="1" applyFont="1" applyBorder="1" applyAlignment="1">
      <alignment vertical="top"/>
    </xf>
    <xf numFmtId="164" fontId="4" fillId="0" borderId="46" xfId="0" applyNumberFormat="1" applyFont="1" applyFill="1" applyBorder="1" applyAlignment="1">
      <alignment horizontal="right" vertical="top" wrapText="1"/>
    </xf>
    <xf numFmtId="164" fontId="4" fillId="0" borderId="37" xfId="0" applyNumberFormat="1" applyFont="1" applyFill="1" applyBorder="1" applyAlignment="1">
      <alignment horizontal="right" vertical="top" wrapText="1"/>
    </xf>
    <xf numFmtId="164" fontId="5" fillId="0" borderId="44" xfId="0" applyNumberFormat="1" applyFont="1" applyBorder="1" applyAlignment="1">
      <alignment horizontal="right" vertical="top" wrapText="1"/>
    </xf>
    <xf numFmtId="164" fontId="5" fillId="0" borderId="44" xfId="0" applyNumberFormat="1" applyFont="1" applyFill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165" fontId="5" fillId="0" borderId="4" xfId="0" applyNumberFormat="1" applyFont="1" applyFill="1" applyBorder="1" applyAlignment="1">
      <alignment horizontal="right" vertical="top" wrapText="1"/>
    </xf>
    <xf numFmtId="49" fontId="8" fillId="0" borderId="22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26" xfId="0" applyNumberFormat="1" applyFont="1" applyBorder="1" applyAlignment="1">
      <alignment horizontal="center"/>
    </xf>
    <xf numFmtId="0" fontId="4" fillId="0" borderId="22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49" fontId="8" fillId="0" borderId="22" xfId="0" applyNumberFormat="1" applyFont="1" applyBorder="1" applyAlignment="1">
      <alignment horizontal="center" vertical="top"/>
    </xf>
    <xf numFmtId="49" fontId="8" fillId="0" borderId="25" xfId="0" applyNumberFormat="1" applyFont="1" applyBorder="1" applyAlignment="1">
      <alignment horizontal="center" vertical="top"/>
    </xf>
    <xf numFmtId="49" fontId="8" fillId="0" borderId="26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8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32" xfId="0" applyFont="1" applyBorder="1" applyAlignment="1">
      <alignment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29" xfId="0" applyNumberFormat="1" applyFont="1" applyBorder="1" applyAlignment="1">
      <alignment horizontal="center" vertical="top" wrapText="1"/>
    </xf>
    <xf numFmtId="49" fontId="4" fillId="0" borderId="31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32" xfId="0" applyFont="1" applyBorder="1" applyAlignment="1">
      <alignment horizontal="justify" vertical="top" wrapText="1"/>
    </xf>
    <xf numFmtId="0" fontId="8" fillId="0" borderId="22" xfId="0" applyFont="1" applyBorder="1" applyAlignment="1">
      <alignment vertical="top" wrapText="1"/>
    </xf>
    <xf numFmtId="0" fontId="8" fillId="0" borderId="25" xfId="0" applyFont="1" applyBorder="1" applyAlignment="1">
      <alignment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1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left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28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8" fillId="0" borderId="22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49" fontId="8" fillId="0" borderId="20" xfId="0" applyNumberFormat="1" applyFont="1" applyBorder="1" applyAlignment="1">
      <alignment horizontal="center"/>
    </xf>
    <xf numFmtId="49" fontId="8" fillId="0" borderId="35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8"/>
  <sheetViews>
    <sheetView tabSelected="1" workbookViewId="0">
      <selection activeCell="I8" sqref="I8"/>
    </sheetView>
  </sheetViews>
  <sheetFormatPr defaultRowHeight="15"/>
  <cols>
    <col min="1" max="1" width="4.140625" customWidth="1"/>
    <col min="2" max="2" width="10.7109375" customWidth="1"/>
    <col min="3" max="3" width="12.140625" customWidth="1"/>
    <col min="4" max="4" width="8.85546875" customWidth="1"/>
    <col min="5" max="5" width="9" customWidth="1"/>
    <col min="6" max="6" width="9.140625" customWidth="1"/>
    <col min="7" max="7" width="7.5703125" customWidth="1"/>
    <col min="8" max="8" width="8" style="130" customWidth="1"/>
    <col min="9" max="9" width="7.140625" style="130" customWidth="1"/>
    <col min="10" max="10" width="7.28515625" style="130" customWidth="1"/>
    <col min="11" max="11" width="7.42578125" style="130" customWidth="1"/>
    <col min="12" max="13" width="7.42578125" customWidth="1"/>
    <col min="14" max="14" width="7.28515625" customWidth="1"/>
    <col min="15" max="15" width="7.140625" customWidth="1"/>
    <col min="16" max="16" width="9.85546875" customWidth="1"/>
  </cols>
  <sheetData>
    <row r="1" spans="1:16" ht="18.75">
      <c r="A1" s="239" t="s">
        <v>123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16" ht="15.75" customHeight="1">
      <c r="A2" s="2"/>
      <c r="B2" s="1"/>
      <c r="C2" s="1"/>
      <c r="D2" s="1"/>
      <c r="E2" s="1"/>
      <c r="F2" s="1"/>
      <c r="G2" s="1"/>
      <c r="H2" s="104"/>
      <c r="I2" s="104"/>
      <c r="J2" s="104"/>
      <c r="K2" s="104"/>
      <c r="L2" s="1"/>
      <c r="M2" s="1"/>
      <c r="N2" s="1"/>
      <c r="O2" s="1"/>
      <c r="P2" s="1"/>
    </row>
    <row r="3" spans="1:16" ht="18.75">
      <c r="A3" s="239" t="s">
        <v>0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</row>
    <row r="4" spans="1:16" ht="13.5" customHeight="1">
      <c r="A4" s="2"/>
      <c r="B4" s="1"/>
      <c r="C4" s="1"/>
      <c r="D4" s="1"/>
      <c r="E4" s="1"/>
      <c r="F4" s="1"/>
      <c r="G4" s="1"/>
      <c r="H4" s="104"/>
      <c r="I4" s="104"/>
      <c r="J4" s="104"/>
      <c r="K4" s="104"/>
      <c r="L4" s="1"/>
      <c r="M4" s="1"/>
      <c r="N4" s="1"/>
      <c r="O4" s="1"/>
      <c r="P4" s="1"/>
    </row>
    <row r="5" spans="1:16" ht="18.75">
      <c r="A5" s="239" t="s">
        <v>1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</row>
    <row r="6" spans="1:16" ht="19.5" thickBot="1">
      <c r="A6" s="240" t="s">
        <v>2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</row>
    <row r="7" spans="1:16" ht="21" customHeight="1" thickBot="1">
      <c r="A7" s="236" t="s">
        <v>3</v>
      </c>
      <c r="B7" s="236" t="s">
        <v>4</v>
      </c>
      <c r="C7" s="236" t="s">
        <v>5</v>
      </c>
      <c r="D7" s="236" t="s">
        <v>6</v>
      </c>
      <c r="E7" s="241" t="s">
        <v>7</v>
      </c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3"/>
    </row>
    <row r="8" spans="1:16" ht="52.5" customHeight="1" thickBot="1">
      <c r="A8" s="238"/>
      <c r="B8" s="238"/>
      <c r="C8" s="238"/>
      <c r="D8" s="238"/>
      <c r="E8" s="3" t="s">
        <v>51</v>
      </c>
      <c r="F8" s="3" t="s">
        <v>60</v>
      </c>
      <c r="G8" s="95" t="s">
        <v>72</v>
      </c>
      <c r="H8" s="105" t="s">
        <v>74</v>
      </c>
      <c r="I8" s="105" t="s">
        <v>8</v>
      </c>
      <c r="J8" s="105" t="s">
        <v>64</v>
      </c>
      <c r="K8" s="105" t="s">
        <v>65</v>
      </c>
      <c r="L8" s="3" t="s">
        <v>66</v>
      </c>
      <c r="M8" s="3" t="s">
        <v>67</v>
      </c>
      <c r="N8" s="3" t="s">
        <v>68</v>
      </c>
      <c r="O8" s="3" t="s">
        <v>69</v>
      </c>
      <c r="P8" s="3" t="s">
        <v>9</v>
      </c>
    </row>
    <row r="9" spans="1:16" ht="20.25" customHeight="1" thickBot="1">
      <c r="A9" s="236"/>
      <c r="B9" s="202" t="s">
        <v>10</v>
      </c>
      <c r="C9" s="202" t="s">
        <v>11</v>
      </c>
      <c r="D9" s="4" t="s">
        <v>12</v>
      </c>
      <c r="E9" s="5">
        <f>E10+E11+E12+E13</f>
        <v>3888.5512800000001</v>
      </c>
      <c r="F9" s="6">
        <f t="shared" ref="F9:O9" si="0">F10+F11+F12+F13</f>
        <v>12991.4805</v>
      </c>
      <c r="G9" s="7">
        <f t="shared" si="0"/>
        <v>4513.1170500000007</v>
      </c>
      <c r="H9" s="137">
        <f t="shared" si="0"/>
        <v>7819.449810000001</v>
      </c>
      <c r="I9" s="106">
        <f t="shared" si="0"/>
        <v>5669.7550000000001</v>
      </c>
      <c r="J9" s="106">
        <f t="shared" si="0"/>
        <v>9826.4</v>
      </c>
      <c r="K9" s="106">
        <f t="shared" si="0"/>
        <v>2691.7999999999997</v>
      </c>
      <c r="L9" s="7">
        <f t="shared" si="0"/>
        <v>1176</v>
      </c>
      <c r="M9" s="7">
        <f t="shared" si="0"/>
        <v>1151</v>
      </c>
      <c r="N9" s="7">
        <f t="shared" si="0"/>
        <v>1151</v>
      </c>
      <c r="O9" s="7">
        <f t="shared" si="0"/>
        <v>1151</v>
      </c>
      <c r="P9" s="5">
        <f>SUM(E9:O9)</f>
        <v>52029.553640000006</v>
      </c>
    </row>
    <row r="10" spans="1:16" ht="33" customHeight="1" thickBot="1">
      <c r="A10" s="237"/>
      <c r="B10" s="203"/>
      <c r="C10" s="203"/>
      <c r="D10" s="4" t="s">
        <v>13</v>
      </c>
      <c r="E10" s="8">
        <v>0</v>
      </c>
      <c r="F10" s="9">
        <f>F15+F102+F127</f>
        <v>5180.24514</v>
      </c>
      <c r="G10" s="8">
        <v>0</v>
      </c>
      <c r="H10" s="50">
        <v>0</v>
      </c>
      <c r="I10" s="50">
        <v>0</v>
      </c>
      <c r="J10" s="50">
        <v>0</v>
      </c>
      <c r="K10" s="50">
        <v>0</v>
      </c>
      <c r="L10" s="8">
        <v>0</v>
      </c>
      <c r="M10" s="8">
        <v>0</v>
      </c>
      <c r="N10" s="8">
        <v>0</v>
      </c>
      <c r="O10" s="8">
        <v>0</v>
      </c>
      <c r="P10" s="9">
        <f>SUM(E10:J10)</f>
        <v>5180.24514</v>
      </c>
    </row>
    <row r="11" spans="1:16" ht="31.5" customHeight="1" thickBot="1">
      <c r="A11" s="237"/>
      <c r="B11" s="203"/>
      <c r="C11" s="203"/>
      <c r="D11" s="4" t="s">
        <v>14</v>
      </c>
      <c r="E11" s="9">
        <f>E16+E103+E128</f>
        <v>3405.1927500000002</v>
      </c>
      <c r="F11" s="9">
        <f>F16+F103+F128</f>
        <v>6270.6569600000003</v>
      </c>
      <c r="G11" s="8">
        <f t="shared" ref="G11:O11" si="1">G16+G103+G128</f>
        <v>826.95600000000002</v>
      </c>
      <c r="H11" s="138">
        <f t="shared" si="1"/>
        <v>2357.61402</v>
      </c>
      <c r="I11" s="50">
        <f t="shared" si="1"/>
        <v>0</v>
      </c>
      <c r="J11" s="50">
        <f t="shared" si="1"/>
        <v>7134.6</v>
      </c>
      <c r="K11" s="50">
        <f t="shared" si="1"/>
        <v>0</v>
      </c>
      <c r="L11" s="8">
        <f t="shared" si="1"/>
        <v>369.2</v>
      </c>
      <c r="M11" s="8">
        <f t="shared" si="1"/>
        <v>369.2</v>
      </c>
      <c r="N11" s="8">
        <f t="shared" si="1"/>
        <v>369.2</v>
      </c>
      <c r="O11" s="8">
        <f t="shared" si="1"/>
        <v>369.2</v>
      </c>
      <c r="P11" s="9">
        <f>SUM(E11:O11)</f>
        <v>21471.819730000003</v>
      </c>
    </row>
    <row r="12" spans="1:16" ht="26.25" customHeight="1" thickBot="1">
      <c r="A12" s="237"/>
      <c r="B12" s="203"/>
      <c r="C12" s="203"/>
      <c r="D12" s="4" t="s">
        <v>15</v>
      </c>
      <c r="E12" s="9">
        <f>E17+E104+E129</f>
        <v>403.35853000000003</v>
      </c>
      <c r="F12" s="10">
        <f>F17+F104+F129</f>
        <v>1457.9784</v>
      </c>
      <c r="G12" s="8">
        <f t="shared" ref="G12:O12" si="2">G17+G104+G129</f>
        <v>3603.5610500000003</v>
      </c>
      <c r="H12" s="138">
        <f t="shared" si="2"/>
        <v>5379.2357900000006</v>
      </c>
      <c r="I12" s="50">
        <f t="shared" si="2"/>
        <v>5587.1549999999997</v>
      </c>
      <c r="J12" s="50">
        <f t="shared" si="2"/>
        <v>2609.1999999999998</v>
      </c>
      <c r="K12" s="50">
        <f t="shared" si="2"/>
        <v>2609.1999999999998</v>
      </c>
      <c r="L12" s="8">
        <f t="shared" si="2"/>
        <v>726.2</v>
      </c>
      <c r="M12" s="8">
        <f t="shared" si="2"/>
        <v>701.2</v>
      </c>
      <c r="N12" s="8">
        <f t="shared" si="2"/>
        <v>701.2</v>
      </c>
      <c r="O12" s="8">
        <f t="shared" si="2"/>
        <v>701.2</v>
      </c>
      <c r="P12" s="9">
        <f>SUM(E12:O12)</f>
        <v>24479.488770000004</v>
      </c>
    </row>
    <row r="13" spans="1:16" ht="44.25" customHeight="1" thickBot="1">
      <c r="A13" s="238"/>
      <c r="B13" s="204"/>
      <c r="C13" s="204"/>
      <c r="D13" s="4" t="s">
        <v>16</v>
      </c>
      <c r="E13" s="8">
        <f>E105</f>
        <v>80</v>
      </c>
      <c r="F13" s="8">
        <f t="shared" ref="F13:O13" si="3">F105</f>
        <v>82.6</v>
      </c>
      <c r="G13" s="8">
        <f t="shared" si="3"/>
        <v>82.6</v>
      </c>
      <c r="H13" s="50">
        <f>H105+H130</f>
        <v>82.6</v>
      </c>
      <c r="I13" s="50">
        <f t="shared" si="3"/>
        <v>82.6</v>
      </c>
      <c r="J13" s="50">
        <f t="shared" si="3"/>
        <v>82.6</v>
      </c>
      <c r="K13" s="50">
        <f t="shared" si="3"/>
        <v>82.6</v>
      </c>
      <c r="L13" s="8">
        <f t="shared" si="3"/>
        <v>80.599999999999994</v>
      </c>
      <c r="M13" s="8">
        <f t="shared" si="3"/>
        <v>80.599999999999994</v>
      </c>
      <c r="N13" s="8">
        <f t="shared" si="3"/>
        <v>80.599999999999994</v>
      </c>
      <c r="O13" s="8">
        <f t="shared" si="3"/>
        <v>80.599999999999994</v>
      </c>
      <c r="P13" s="8">
        <f>SUM(E13:O13)</f>
        <v>898.00000000000011</v>
      </c>
    </row>
    <row r="14" spans="1:16" ht="20.25" customHeight="1" thickBot="1">
      <c r="A14" s="236" t="s">
        <v>17</v>
      </c>
      <c r="B14" s="202" t="s">
        <v>18</v>
      </c>
      <c r="C14" s="202" t="s">
        <v>19</v>
      </c>
      <c r="D14" s="4" t="s">
        <v>12</v>
      </c>
      <c r="E14" s="5">
        <f>E15+E16+E17+E18</f>
        <v>325.60980999999998</v>
      </c>
      <c r="F14" s="5">
        <f>F15+F16+F17+F18</f>
        <v>2429.7113099999997</v>
      </c>
      <c r="G14" s="7">
        <f t="shared" ref="G14:H14" si="4">G15+G16+G17+G18</f>
        <v>2519.4075499999999</v>
      </c>
      <c r="H14" s="106">
        <f t="shared" si="4"/>
        <v>3998.7854500000003</v>
      </c>
      <c r="I14" s="106">
        <f t="shared" ref="I14:O14" si="5">I15+I16+I17+I18</f>
        <v>4046.5349999999999</v>
      </c>
      <c r="J14" s="106">
        <f t="shared" si="5"/>
        <v>1384.2</v>
      </c>
      <c r="K14" s="106">
        <f t="shared" si="5"/>
        <v>1384.2</v>
      </c>
      <c r="L14" s="7">
        <f t="shared" si="5"/>
        <v>394.2</v>
      </c>
      <c r="M14" s="7">
        <f t="shared" si="5"/>
        <v>369.2</v>
      </c>
      <c r="N14" s="7">
        <f t="shared" si="5"/>
        <v>369.2</v>
      </c>
      <c r="O14" s="7">
        <f t="shared" si="5"/>
        <v>369.2</v>
      </c>
      <c r="P14" s="5">
        <f>SUM(E14:O14)</f>
        <v>17590.249120000004</v>
      </c>
    </row>
    <row r="15" spans="1:16" ht="33.75" customHeight="1" thickBot="1">
      <c r="A15" s="237"/>
      <c r="B15" s="203"/>
      <c r="C15" s="203"/>
      <c r="D15" s="4" t="s">
        <v>13</v>
      </c>
      <c r="E15" s="8">
        <v>0</v>
      </c>
      <c r="F15" s="8">
        <v>0</v>
      </c>
      <c r="G15" s="8">
        <v>0</v>
      </c>
      <c r="H15" s="50">
        <v>0</v>
      </c>
      <c r="I15" s="50">
        <v>0</v>
      </c>
      <c r="J15" s="50">
        <v>0</v>
      </c>
      <c r="K15" s="50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ref="P15:P19" si="6">SUM(E15:I15)</f>
        <v>0</v>
      </c>
    </row>
    <row r="16" spans="1:16" ht="34.5" customHeight="1" thickBot="1">
      <c r="A16" s="237"/>
      <c r="B16" s="203"/>
      <c r="C16" s="203"/>
      <c r="D16" s="4" t="s">
        <v>14</v>
      </c>
      <c r="E16" s="9">
        <f>E21+E56+E78</f>
        <v>322.21380999999997</v>
      </c>
      <c r="F16" s="9">
        <f>F21+F56+F78+F90+F51+F61</f>
        <v>1493.2323099999999</v>
      </c>
      <c r="G16" s="8">
        <f t="shared" ref="G16:M16" si="7">G21+G56+G78</f>
        <v>242.85599999999999</v>
      </c>
      <c r="H16" s="50">
        <f t="shared" si="7"/>
        <v>1728.0727999999999</v>
      </c>
      <c r="I16" s="50">
        <f t="shared" si="7"/>
        <v>0</v>
      </c>
      <c r="J16" s="50">
        <f t="shared" si="7"/>
        <v>0</v>
      </c>
      <c r="K16" s="50">
        <f t="shared" si="7"/>
        <v>0</v>
      </c>
      <c r="L16" s="8">
        <f t="shared" si="7"/>
        <v>369.2</v>
      </c>
      <c r="M16" s="8">
        <f t="shared" si="7"/>
        <v>369.2</v>
      </c>
      <c r="N16" s="8">
        <f t="shared" ref="N16:O16" si="8">N21+N56+N78</f>
        <v>369.2</v>
      </c>
      <c r="O16" s="8">
        <f t="shared" si="8"/>
        <v>369.2</v>
      </c>
      <c r="P16" s="9">
        <f>SUM(E16:O16)</f>
        <v>5263.1749199999995</v>
      </c>
    </row>
    <row r="17" spans="1:16" ht="24.75" customHeight="1" thickBot="1">
      <c r="A17" s="237"/>
      <c r="B17" s="203"/>
      <c r="C17" s="203"/>
      <c r="D17" s="4" t="s">
        <v>15</v>
      </c>
      <c r="E17" s="8">
        <f>E22+E57+E79</f>
        <v>3.3959999999999999</v>
      </c>
      <c r="F17" s="8">
        <f>F22+F57+F79+F52</f>
        <v>936.47900000000004</v>
      </c>
      <c r="G17" s="8">
        <f>G22+G57+G52+G62+G68+G79+G85+G91</f>
        <v>2276.5515500000001</v>
      </c>
      <c r="H17" s="50">
        <f>H22+H57+H79+H68+H91+H52</f>
        <v>2270.7126500000004</v>
      </c>
      <c r="I17" s="50">
        <f>I22+I57+I79+I91+I52</f>
        <v>4046.5349999999999</v>
      </c>
      <c r="J17" s="50">
        <f t="shared" ref="J17:O17" si="9">J22+J57+J79+J91+J52</f>
        <v>1384.2</v>
      </c>
      <c r="K17" s="50">
        <f t="shared" si="9"/>
        <v>1384.2</v>
      </c>
      <c r="L17" s="50">
        <f t="shared" si="9"/>
        <v>25</v>
      </c>
      <c r="M17" s="50">
        <f t="shared" si="9"/>
        <v>0</v>
      </c>
      <c r="N17" s="50">
        <f t="shared" si="9"/>
        <v>0</v>
      </c>
      <c r="O17" s="50">
        <f t="shared" si="9"/>
        <v>0</v>
      </c>
      <c r="P17" s="8">
        <f>SUM(E17:O17)</f>
        <v>12327.074200000003</v>
      </c>
    </row>
    <row r="18" spans="1:16" ht="48" customHeight="1" thickBot="1">
      <c r="A18" s="238"/>
      <c r="B18" s="204"/>
      <c r="C18" s="204"/>
      <c r="D18" s="4" t="s">
        <v>16</v>
      </c>
      <c r="E18" s="8">
        <v>0</v>
      </c>
      <c r="F18" s="8">
        <v>0</v>
      </c>
      <c r="G18" s="8">
        <v>0</v>
      </c>
      <c r="H18" s="50">
        <v>0</v>
      </c>
      <c r="I18" s="50">
        <v>0</v>
      </c>
      <c r="J18" s="50">
        <v>0</v>
      </c>
      <c r="K18" s="50">
        <v>0</v>
      </c>
      <c r="L18" s="8">
        <v>0</v>
      </c>
      <c r="M18" s="8">
        <v>0</v>
      </c>
      <c r="N18" s="8">
        <v>0</v>
      </c>
      <c r="O18" s="8">
        <v>0</v>
      </c>
      <c r="P18" s="8">
        <f t="shared" si="6"/>
        <v>0</v>
      </c>
    </row>
    <row r="19" spans="1:16" ht="15.75" thickBot="1">
      <c r="A19" s="236">
        <v>1</v>
      </c>
      <c r="B19" s="202" t="s">
        <v>20</v>
      </c>
      <c r="C19" s="202" t="s">
        <v>21</v>
      </c>
      <c r="D19" s="4" t="s">
        <v>12</v>
      </c>
      <c r="E19" s="11">
        <f>E20+E21+E22</f>
        <v>67.195999999999998</v>
      </c>
      <c r="F19" s="11">
        <f t="shared" ref="F19:O19" si="10">F20+F21+F22</f>
        <v>966.75800000000004</v>
      </c>
      <c r="G19" s="11">
        <f t="shared" si="10"/>
        <v>2058.3540000000003</v>
      </c>
      <c r="H19" s="107">
        <f t="shared" si="10"/>
        <v>3107.674</v>
      </c>
      <c r="I19" s="107">
        <f t="shared" si="10"/>
        <v>694.76</v>
      </c>
      <c r="J19" s="107">
        <f t="shared" si="10"/>
        <v>0</v>
      </c>
      <c r="K19" s="107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6"/>
        <v>6894.7420000000002</v>
      </c>
    </row>
    <row r="20" spans="1:16" ht="23.25" thickBot="1">
      <c r="A20" s="237"/>
      <c r="B20" s="203"/>
      <c r="C20" s="203"/>
      <c r="D20" s="4" t="s">
        <v>13</v>
      </c>
      <c r="E20" s="12">
        <v>0</v>
      </c>
      <c r="F20" s="12">
        <v>0</v>
      </c>
      <c r="G20" s="12">
        <v>0</v>
      </c>
      <c r="H20" s="108">
        <v>0</v>
      </c>
      <c r="I20" s="108">
        <v>0</v>
      </c>
      <c r="J20" s="108">
        <v>0</v>
      </c>
      <c r="K20" s="10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</row>
    <row r="21" spans="1:16" ht="23.25" thickBot="1">
      <c r="A21" s="237"/>
      <c r="B21" s="203"/>
      <c r="C21" s="203"/>
      <c r="D21" s="4" t="s">
        <v>14</v>
      </c>
      <c r="E21" s="12">
        <f>E26</f>
        <v>63.8</v>
      </c>
      <c r="F21" s="12">
        <f>F26+F31+F36</f>
        <v>66.278999999999996</v>
      </c>
      <c r="G21" s="12">
        <f>G26+G31+G36+G41+G46</f>
        <v>195.55199999999999</v>
      </c>
      <c r="H21" s="108">
        <f>H26+H31+H36+H41+H46</f>
        <v>1728.0727999999999</v>
      </c>
      <c r="I21" s="108">
        <v>0</v>
      </c>
      <c r="J21" s="108">
        <v>0</v>
      </c>
      <c r="K21" s="108">
        <v>0</v>
      </c>
      <c r="L21" s="12">
        <v>0</v>
      </c>
      <c r="M21" s="12">
        <v>0</v>
      </c>
      <c r="N21" s="12">
        <v>0</v>
      </c>
      <c r="O21" s="12">
        <v>0</v>
      </c>
      <c r="P21" s="12">
        <f>SUM(E21:I21)</f>
        <v>2053.7037999999998</v>
      </c>
    </row>
    <row r="22" spans="1:16" ht="23.25" thickBot="1">
      <c r="A22" s="237"/>
      <c r="B22" s="203"/>
      <c r="C22" s="203"/>
      <c r="D22" s="4" t="s">
        <v>15</v>
      </c>
      <c r="E22" s="12">
        <f>E27+E32+E37+E42+E47</f>
        <v>3.3959999999999999</v>
      </c>
      <c r="F22" s="12">
        <f t="shared" ref="F22:O22" si="11">F27+F32+F37+F42+F47</f>
        <v>900.47900000000004</v>
      </c>
      <c r="G22" s="12">
        <f t="shared" si="11"/>
        <v>1862.8020000000001</v>
      </c>
      <c r="H22" s="108">
        <f t="shared" si="11"/>
        <v>1379.6012000000001</v>
      </c>
      <c r="I22" s="108">
        <f t="shared" si="11"/>
        <v>694.76</v>
      </c>
      <c r="J22" s="108">
        <f t="shared" si="11"/>
        <v>0</v>
      </c>
      <c r="K22" s="108">
        <f t="shared" si="11"/>
        <v>0</v>
      </c>
      <c r="L22" s="12">
        <f t="shared" si="11"/>
        <v>0</v>
      </c>
      <c r="M22" s="12">
        <f t="shared" si="11"/>
        <v>0</v>
      </c>
      <c r="N22" s="12">
        <f t="shared" si="11"/>
        <v>0</v>
      </c>
      <c r="O22" s="12">
        <f t="shared" si="11"/>
        <v>0</v>
      </c>
      <c r="P22" s="12">
        <f>SUM(E22:I22)</f>
        <v>4841.0382000000009</v>
      </c>
    </row>
    <row r="23" spans="1:16" ht="45.75" thickBot="1">
      <c r="A23" s="238"/>
      <c r="B23" s="204"/>
      <c r="C23" s="204"/>
      <c r="D23" s="4" t="s">
        <v>16</v>
      </c>
      <c r="E23" s="12">
        <v>0</v>
      </c>
      <c r="F23" s="12">
        <v>0</v>
      </c>
      <c r="G23" s="12">
        <v>0</v>
      </c>
      <c r="H23" s="108">
        <v>0</v>
      </c>
      <c r="I23" s="108">
        <v>0</v>
      </c>
      <c r="J23" s="108">
        <v>0</v>
      </c>
      <c r="K23" s="10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</row>
    <row r="24" spans="1:16" ht="15.75" thickBot="1">
      <c r="A24" s="199" t="s">
        <v>75</v>
      </c>
      <c r="B24" s="236"/>
      <c r="C24" s="233" t="s">
        <v>21</v>
      </c>
      <c r="D24" s="4" t="s">
        <v>12</v>
      </c>
      <c r="E24" s="11">
        <f>E25+E26+E27+E28</f>
        <v>67.195999999999998</v>
      </c>
      <c r="F24" s="11">
        <f>F25+F26+F27+F28</f>
        <v>69.772999999999996</v>
      </c>
      <c r="G24" s="11">
        <f t="shared" ref="G24:O24" si="12">G25+G26+G27+G28</f>
        <v>205.92</v>
      </c>
      <c r="H24" s="107">
        <f t="shared" si="12"/>
        <v>1819.0239999999999</v>
      </c>
      <c r="I24" s="107">
        <f t="shared" si="12"/>
        <v>0</v>
      </c>
      <c r="J24" s="107">
        <f t="shared" si="12"/>
        <v>0</v>
      </c>
      <c r="K24" s="107">
        <f t="shared" si="12"/>
        <v>0</v>
      </c>
      <c r="L24" s="11">
        <f t="shared" si="12"/>
        <v>0</v>
      </c>
      <c r="M24" s="11">
        <f t="shared" si="12"/>
        <v>0</v>
      </c>
      <c r="N24" s="11">
        <f t="shared" si="12"/>
        <v>0</v>
      </c>
      <c r="O24" s="11">
        <f t="shared" si="12"/>
        <v>0</v>
      </c>
      <c r="P24" s="11">
        <f t="shared" ref="P24:P33" si="13">SUM(E24:I24)</f>
        <v>2161.913</v>
      </c>
    </row>
    <row r="25" spans="1:16" ht="23.25" thickBot="1">
      <c r="A25" s="200"/>
      <c r="B25" s="237"/>
      <c r="C25" s="234"/>
      <c r="D25" s="4" t="s">
        <v>13</v>
      </c>
      <c r="E25" s="12">
        <v>0</v>
      </c>
      <c r="F25" s="12">
        <v>0</v>
      </c>
      <c r="G25" s="12">
        <v>0</v>
      </c>
      <c r="H25" s="108">
        <v>0</v>
      </c>
      <c r="I25" s="108">
        <v>0</v>
      </c>
      <c r="J25" s="108">
        <v>0</v>
      </c>
      <c r="K25" s="108">
        <v>0</v>
      </c>
      <c r="L25" s="12">
        <v>0</v>
      </c>
      <c r="M25" s="12">
        <v>0</v>
      </c>
      <c r="N25" s="12">
        <v>0</v>
      </c>
      <c r="O25" s="12">
        <v>0</v>
      </c>
      <c r="P25" s="12">
        <f t="shared" si="13"/>
        <v>0</v>
      </c>
    </row>
    <row r="26" spans="1:16" ht="23.25" thickBot="1">
      <c r="A26" s="200"/>
      <c r="B26" s="237"/>
      <c r="C26" s="234"/>
      <c r="D26" s="4" t="s">
        <v>14</v>
      </c>
      <c r="E26" s="12">
        <v>63.8</v>
      </c>
      <c r="F26" s="12">
        <v>66.278999999999996</v>
      </c>
      <c r="G26" s="12">
        <v>195.55199999999999</v>
      </c>
      <c r="H26" s="108">
        <v>1728.0727999999999</v>
      </c>
      <c r="I26" s="108">
        <v>0</v>
      </c>
      <c r="J26" s="108">
        <v>0</v>
      </c>
      <c r="K26" s="108">
        <v>0</v>
      </c>
      <c r="L26" s="12">
        <v>0</v>
      </c>
      <c r="M26" s="12">
        <v>0</v>
      </c>
      <c r="N26" s="12">
        <v>0</v>
      </c>
      <c r="O26" s="12">
        <v>0</v>
      </c>
      <c r="P26" s="12">
        <f t="shared" si="13"/>
        <v>2053.7037999999998</v>
      </c>
    </row>
    <row r="27" spans="1:16" ht="23.25" thickBot="1">
      <c r="A27" s="200"/>
      <c r="B27" s="237"/>
      <c r="C27" s="234"/>
      <c r="D27" s="4" t="s">
        <v>15</v>
      </c>
      <c r="E27" s="12">
        <v>3.3959999999999999</v>
      </c>
      <c r="F27" s="12">
        <v>3.4940000000000002</v>
      </c>
      <c r="G27" s="12">
        <v>10.368</v>
      </c>
      <c r="H27" s="131">
        <v>90.9512</v>
      </c>
      <c r="I27" s="108">
        <v>0</v>
      </c>
      <c r="J27" s="108">
        <v>0</v>
      </c>
      <c r="K27" s="108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13"/>
        <v>108.20920000000001</v>
      </c>
    </row>
    <row r="28" spans="1:16" ht="45.75" thickBot="1">
      <c r="A28" s="201"/>
      <c r="B28" s="238"/>
      <c r="C28" s="235"/>
      <c r="D28" s="4" t="s">
        <v>16</v>
      </c>
      <c r="E28" s="12">
        <v>0</v>
      </c>
      <c r="F28" s="12">
        <v>0</v>
      </c>
      <c r="G28" s="12">
        <v>0</v>
      </c>
      <c r="H28" s="108">
        <v>0</v>
      </c>
      <c r="I28" s="108">
        <v>0</v>
      </c>
      <c r="J28" s="108">
        <v>0</v>
      </c>
      <c r="K28" s="108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3"/>
        <v>0</v>
      </c>
    </row>
    <row r="29" spans="1:16" ht="15.75" thickBot="1">
      <c r="A29" s="199" t="s">
        <v>76</v>
      </c>
      <c r="B29" s="236"/>
      <c r="C29" s="233" t="s">
        <v>45</v>
      </c>
      <c r="D29" s="4" t="s">
        <v>12</v>
      </c>
      <c r="E29" s="11">
        <f>E30+E31+E32+E33</f>
        <v>0</v>
      </c>
      <c r="F29" s="11">
        <f>F30+F31+F32+F33</f>
        <v>780</v>
      </c>
      <c r="G29" s="11">
        <f t="shared" ref="G29:O29" si="14">G30+G31+G32+G33</f>
        <v>733.05899999999997</v>
      </c>
      <c r="H29" s="107">
        <f t="shared" si="14"/>
        <v>573.21</v>
      </c>
      <c r="I29" s="107">
        <f t="shared" si="14"/>
        <v>0</v>
      </c>
      <c r="J29" s="107">
        <f t="shared" si="14"/>
        <v>0</v>
      </c>
      <c r="K29" s="107">
        <f t="shared" si="14"/>
        <v>0</v>
      </c>
      <c r="L29" s="11">
        <f t="shared" si="14"/>
        <v>0</v>
      </c>
      <c r="M29" s="11">
        <f t="shared" si="14"/>
        <v>0</v>
      </c>
      <c r="N29" s="11">
        <f t="shared" si="14"/>
        <v>0</v>
      </c>
      <c r="O29" s="11">
        <f t="shared" si="14"/>
        <v>0</v>
      </c>
      <c r="P29" s="11">
        <f t="shared" si="13"/>
        <v>2086.2690000000002</v>
      </c>
    </row>
    <row r="30" spans="1:16" ht="23.25" thickBot="1">
      <c r="A30" s="200"/>
      <c r="B30" s="237"/>
      <c r="C30" s="234"/>
      <c r="D30" s="4" t="s">
        <v>13</v>
      </c>
      <c r="E30" s="12">
        <v>0</v>
      </c>
      <c r="F30" s="12">
        <v>0</v>
      </c>
      <c r="G30" s="12">
        <v>0</v>
      </c>
      <c r="H30" s="108">
        <v>0</v>
      </c>
      <c r="I30" s="108">
        <v>0</v>
      </c>
      <c r="J30" s="108">
        <v>0</v>
      </c>
      <c r="K30" s="108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13"/>
        <v>0</v>
      </c>
    </row>
    <row r="31" spans="1:16" ht="23.25" thickBot="1">
      <c r="A31" s="200"/>
      <c r="B31" s="237"/>
      <c r="C31" s="234"/>
      <c r="D31" s="4" t="s">
        <v>14</v>
      </c>
      <c r="E31" s="12">
        <v>0</v>
      </c>
      <c r="F31" s="12">
        <v>0</v>
      </c>
      <c r="G31" s="12">
        <v>0</v>
      </c>
      <c r="H31" s="108">
        <v>0</v>
      </c>
      <c r="I31" s="108">
        <v>0</v>
      </c>
      <c r="J31" s="108">
        <v>0</v>
      </c>
      <c r="K31" s="108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13"/>
        <v>0</v>
      </c>
    </row>
    <row r="32" spans="1:16" ht="23.25" thickBot="1">
      <c r="A32" s="200"/>
      <c r="B32" s="237"/>
      <c r="C32" s="234"/>
      <c r="D32" s="4" t="s">
        <v>15</v>
      </c>
      <c r="E32" s="12">
        <v>0</v>
      </c>
      <c r="F32" s="12">
        <v>780</v>
      </c>
      <c r="G32" s="12">
        <v>733.05899999999997</v>
      </c>
      <c r="H32" s="108">
        <v>573.21</v>
      </c>
      <c r="I32" s="108">
        <v>0</v>
      </c>
      <c r="J32" s="108">
        <v>0</v>
      </c>
      <c r="K32" s="108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13"/>
        <v>2086.2690000000002</v>
      </c>
    </row>
    <row r="33" spans="1:16" ht="45.75" thickBot="1">
      <c r="A33" s="201"/>
      <c r="B33" s="238"/>
      <c r="C33" s="235"/>
      <c r="D33" s="4" t="s">
        <v>16</v>
      </c>
      <c r="E33" s="12">
        <v>0</v>
      </c>
      <c r="F33" s="12">
        <v>0</v>
      </c>
      <c r="G33" s="12">
        <v>0</v>
      </c>
      <c r="H33" s="108">
        <v>0</v>
      </c>
      <c r="I33" s="108">
        <v>0</v>
      </c>
      <c r="J33" s="108">
        <v>0</v>
      </c>
      <c r="K33" s="108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13"/>
        <v>0</v>
      </c>
    </row>
    <row r="34" spans="1:16" ht="15.75" thickBot="1">
      <c r="A34" s="199" t="s">
        <v>77</v>
      </c>
      <c r="B34" s="202"/>
      <c r="C34" s="233" t="s">
        <v>47</v>
      </c>
      <c r="D34" s="4" t="s">
        <v>12</v>
      </c>
      <c r="E34" s="12">
        <f>E35+E36+E37+E38</f>
        <v>0</v>
      </c>
      <c r="F34" s="12">
        <f t="shared" ref="F34:P34" si="15">F35+F36+F37+F38</f>
        <v>68.349999999999994</v>
      </c>
      <c r="G34" s="12">
        <f t="shared" si="15"/>
        <v>40.069000000000003</v>
      </c>
      <c r="H34" s="108">
        <f t="shared" si="15"/>
        <v>85.63</v>
      </c>
      <c r="I34" s="107">
        <f t="shared" si="15"/>
        <v>56.71</v>
      </c>
      <c r="J34" s="108">
        <f t="shared" si="15"/>
        <v>0</v>
      </c>
      <c r="K34" s="108">
        <f t="shared" si="15"/>
        <v>0</v>
      </c>
      <c r="L34" s="12">
        <f t="shared" si="15"/>
        <v>0</v>
      </c>
      <c r="M34" s="12">
        <f t="shared" si="15"/>
        <v>0</v>
      </c>
      <c r="N34" s="12">
        <f t="shared" si="15"/>
        <v>0</v>
      </c>
      <c r="O34" s="12">
        <f t="shared" si="15"/>
        <v>0</v>
      </c>
      <c r="P34" s="12">
        <f t="shared" si="15"/>
        <v>250.75899999999999</v>
      </c>
    </row>
    <row r="35" spans="1:16" ht="23.25" thickBot="1">
      <c r="A35" s="200"/>
      <c r="B35" s="203"/>
      <c r="C35" s="234"/>
      <c r="D35" s="4" t="s">
        <v>13</v>
      </c>
      <c r="E35" s="12">
        <v>0</v>
      </c>
      <c r="F35" s="12">
        <v>0</v>
      </c>
      <c r="G35" s="12">
        <v>0</v>
      </c>
      <c r="H35" s="108">
        <v>0</v>
      </c>
      <c r="I35" s="108">
        <v>0</v>
      </c>
      <c r="J35" s="108">
        <v>0</v>
      </c>
      <c r="K35" s="108">
        <v>0</v>
      </c>
      <c r="L35" s="12">
        <v>0</v>
      </c>
      <c r="M35" s="12">
        <v>0</v>
      </c>
      <c r="N35" s="12">
        <v>0</v>
      </c>
      <c r="O35" s="12">
        <v>0</v>
      </c>
      <c r="P35" s="12">
        <f t="shared" ref="P35:P53" si="16">SUM(E35:I35)</f>
        <v>0</v>
      </c>
    </row>
    <row r="36" spans="1:16" ht="23.25" thickBot="1">
      <c r="A36" s="200"/>
      <c r="B36" s="203"/>
      <c r="C36" s="234"/>
      <c r="D36" s="4" t="s">
        <v>14</v>
      </c>
      <c r="E36" s="12">
        <v>0</v>
      </c>
      <c r="F36" s="12">
        <v>0</v>
      </c>
      <c r="G36" s="12">
        <v>0</v>
      </c>
      <c r="H36" s="108">
        <v>0</v>
      </c>
      <c r="I36" s="108">
        <v>0</v>
      </c>
      <c r="J36" s="108">
        <v>0</v>
      </c>
      <c r="K36" s="108">
        <v>0</v>
      </c>
      <c r="L36" s="12">
        <v>0</v>
      </c>
      <c r="M36" s="12">
        <v>0</v>
      </c>
      <c r="N36" s="12">
        <v>0</v>
      </c>
      <c r="O36" s="12">
        <v>0</v>
      </c>
      <c r="P36" s="12">
        <f t="shared" si="16"/>
        <v>0</v>
      </c>
    </row>
    <row r="37" spans="1:16" ht="42" customHeight="1" thickBot="1">
      <c r="A37" s="200"/>
      <c r="B37" s="203"/>
      <c r="C37" s="234"/>
      <c r="D37" s="4" t="s">
        <v>15</v>
      </c>
      <c r="E37" s="12">
        <v>0</v>
      </c>
      <c r="F37" s="12">
        <v>68.349999999999994</v>
      </c>
      <c r="G37" s="12">
        <v>40.069000000000003</v>
      </c>
      <c r="H37" s="108">
        <v>85.63</v>
      </c>
      <c r="I37" s="108">
        <v>56.71</v>
      </c>
      <c r="J37" s="108">
        <v>0</v>
      </c>
      <c r="K37" s="108">
        <v>0</v>
      </c>
      <c r="L37" s="12">
        <v>0</v>
      </c>
      <c r="M37" s="12">
        <v>0</v>
      </c>
      <c r="N37" s="12">
        <v>0</v>
      </c>
      <c r="O37" s="12">
        <v>0</v>
      </c>
      <c r="P37" s="12">
        <f t="shared" si="16"/>
        <v>250.75899999999999</v>
      </c>
    </row>
    <row r="38" spans="1:16" ht="45.75" hidden="1" thickBot="1">
      <c r="A38" s="201"/>
      <c r="B38" s="204"/>
      <c r="C38" s="235"/>
      <c r="D38" s="4" t="s">
        <v>16</v>
      </c>
      <c r="E38" s="12">
        <v>0</v>
      </c>
      <c r="F38" s="12">
        <v>0</v>
      </c>
      <c r="G38" s="12">
        <v>0</v>
      </c>
      <c r="H38" s="108">
        <v>0</v>
      </c>
      <c r="I38" s="107">
        <v>0</v>
      </c>
      <c r="J38" s="108">
        <v>0</v>
      </c>
      <c r="K38" s="108">
        <v>0</v>
      </c>
      <c r="L38" s="12">
        <v>0</v>
      </c>
      <c r="M38" s="12">
        <v>0</v>
      </c>
      <c r="N38" s="12">
        <v>0</v>
      </c>
      <c r="O38" s="12">
        <v>0</v>
      </c>
      <c r="P38" s="12">
        <f t="shared" si="16"/>
        <v>0</v>
      </c>
    </row>
    <row r="39" spans="1:16" ht="15.75" thickBot="1">
      <c r="A39" s="199" t="s">
        <v>78</v>
      </c>
      <c r="B39" s="236"/>
      <c r="C39" s="233" t="s">
        <v>54</v>
      </c>
      <c r="D39" s="4" t="s">
        <v>12</v>
      </c>
      <c r="E39" s="12">
        <f>E40+E41+E43+E42</f>
        <v>0</v>
      </c>
      <c r="F39" s="12">
        <f t="shared" ref="F39:O39" si="17">F40+F41+F43+F42</f>
        <v>0</v>
      </c>
      <c r="G39" s="12">
        <f>G40+G41+G43+G42</f>
        <v>974.55600000000004</v>
      </c>
      <c r="H39" s="108">
        <f t="shared" si="17"/>
        <v>519.84</v>
      </c>
      <c r="I39" s="107">
        <f t="shared" si="17"/>
        <v>598.04999999999995</v>
      </c>
      <c r="J39" s="108">
        <f t="shared" si="17"/>
        <v>0</v>
      </c>
      <c r="K39" s="108">
        <f t="shared" si="17"/>
        <v>0</v>
      </c>
      <c r="L39" s="12">
        <f t="shared" si="17"/>
        <v>0</v>
      </c>
      <c r="M39" s="12">
        <f t="shared" si="17"/>
        <v>0</v>
      </c>
      <c r="N39" s="12">
        <f t="shared" si="17"/>
        <v>0</v>
      </c>
      <c r="O39" s="12">
        <f t="shared" si="17"/>
        <v>0</v>
      </c>
      <c r="P39" s="12">
        <f>P40+P41+P42+P43</f>
        <v>2092.4459999999999</v>
      </c>
    </row>
    <row r="40" spans="1:16" ht="23.25" thickBot="1">
      <c r="A40" s="200"/>
      <c r="B40" s="237"/>
      <c r="C40" s="234"/>
      <c r="D40" s="4" t="s">
        <v>13</v>
      </c>
      <c r="E40" s="12">
        <v>0</v>
      </c>
      <c r="F40" s="12">
        <v>0</v>
      </c>
      <c r="G40" s="12">
        <v>0</v>
      </c>
      <c r="H40" s="108">
        <v>0</v>
      </c>
      <c r="I40" s="108">
        <v>0</v>
      </c>
      <c r="J40" s="108">
        <v>0</v>
      </c>
      <c r="K40" s="108">
        <v>0</v>
      </c>
      <c r="L40" s="12">
        <v>0</v>
      </c>
      <c r="M40" s="12">
        <v>0</v>
      </c>
      <c r="N40" s="12">
        <v>0</v>
      </c>
      <c r="O40" s="12">
        <v>0</v>
      </c>
      <c r="P40" s="12">
        <f>SUM(E40:I40)</f>
        <v>0</v>
      </c>
    </row>
    <row r="41" spans="1:16" ht="23.25" thickBot="1">
      <c r="A41" s="200"/>
      <c r="B41" s="237"/>
      <c r="C41" s="234"/>
      <c r="D41" s="4" t="s">
        <v>14</v>
      </c>
      <c r="E41" s="12">
        <v>0</v>
      </c>
      <c r="F41" s="12">
        <v>0</v>
      </c>
      <c r="G41" s="12">
        <v>0</v>
      </c>
      <c r="H41" s="108">
        <v>0</v>
      </c>
      <c r="I41" s="108">
        <v>0</v>
      </c>
      <c r="J41" s="108">
        <v>0</v>
      </c>
      <c r="K41" s="108">
        <v>0</v>
      </c>
      <c r="L41" s="12">
        <v>0</v>
      </c>
      <c r="M41" s="12">
        <v>0</v>
      </c>
      <c r="N41" s="12">
        <v>0</v>
      </c>
      <c r="O41" s="12">
        <v>0</v>
      </c>
      <c r="P41" s="12">
        <f>SUM(E41:I41)</f>
        <v>0</v>
      </c>
    </row>
    <row r="42" spans="1:16" ht="25.5" customHeight="1" thickBot="1">
      <c r="A42" s="200"/>
      <c r="B42" s="237"/>
      <c r="C42" s="234"/>
      <c r="D42" s="4" t="s">
        <v>15</v>
      </c>
      <c r="E42" s="12">
        <v>0</v>
      </c>
      <c r="F42" s="12">
        <v>0</v>
      </c>
      <c r="G42" s="12">
        <v>974.55600000000004</v>
      </c>
      <c r="H42" s="108">
        <v>519.84</v>
      </c>
      <c r="I42" s="108">
        <v>598.04999999999995</v>
      </c>
      <c r="J42" s="108">
        <v>0</v>
      </c>
      <c r="K42" s="108">
        <v>0</v>
      </c>
      <c r="L42" s="12">
        <v>0</v>
      </c>
      <c r="M42" s="12">
        <v>0</v>
      </c>
      <c r="N42" s="12">
        <v>0</v>
      </c>
      <c r="O42" s="12">
        <v>0</v>
      </c>
      <c r="P42" s="12">
        <f>SUM(E42:I42)</f>
        <v>2092.4459999999999</v>
      </c>
    </row>
    <row r="43" spans="1:16" ht="34.5" customHeight="1" thickBot="1">
      <c r="A43" s="201"/>
      <c r="B43" s="238"/>
      <c r="C43" s="235"/>
      <c r="D43" s="4" t="s">
        <v>16</v>
      </c>
      <c r="E43" s="12">
        <v>0</v>
      </c>
      <c r="F43" s="12">
        <v>0</v>
      </c>
      <c r="G43" s="12">
        <v>0</v>
      </c>
      <c r="H43" s="108">
        <v>0</v>
      </c>
      <c r="I43" s="108">
        <v>0</v>
      </c>
      <c r="J43" s="108">
        <v>0</v>
      </c>
      <c r="K43" s="108">
        <v>0</v>
      </c>
      <c r="L43" s="12">
        <v>0</v>
      </c>
      <c r="M43" s="12">
        <v>0</v>
      </c>
      <c r="N43" s="12">
        <v>0</v>
      </c>
      <c r="O43" s="12">
        <v>0</v>
      </c>
      <c r="P43" s="12">
        <f>SUM(E43:I43)</f>
        <v>0</v>
      </c>
    </row>
    <row r="44" spans="1:16" ht="15.75" thickBot="1">
      <c r="A44" s="199" t="s">
        <v>79</v>
      </c>
      <c r="B44" s="236"/>
      <c r="C44" s="233" t="s">
        <v>48</v>
      </c>
      <c r="D44" s="4" t="s">
        <v>12</v>
      </c>
      <c r="E44" s="12">
        <f>E45+E46+E47+E48</f>
        <v>0</v>
      </c>
      <c r="F44" s="12">
        <f t="shared" ref="F44:O44" si="18">F45+F46+F47+F48</f>
        <v>48.634999999999998</v>
      </c>
      <c r="G44" s="12">
        <f>G45+G46+G47+G48</f>
        <v>104.75</v>
      </c>
      <c r="H44" s="108">
        <f t="shared" si="18"/>
        <v>109.97</v>
      </c>
      <c r="I44" s="107">
        <f t="shared" si="18"/>
        <v>40</v>
      </c>
      <c r="J44" s="108">
        <f t="shared" si="18"/>
        <v>0</v>
      </c>
      <c r="K44" s="108">
        <f t="shared" si="18"/>
        <v>0</v>
      </c>
      <c r="L44" s="12">
        <f t="shared" si="18"/>
        <v>0</v>
      </c>
      <c r="M44" s="12">
        <f t="shared" si="18"/>
        <v>0</v>
      </c>
      <c r="N44" s="12">
        <f t="shared" si="18"/>
        <v>0</v>
      </c>
      <c r="O44" s="12">
        <f t="shared" si="18"/>
        <v>0</v>
      </c>
      <c r="P44" s="12">
        <f t="shared" si="16"/>
        <v>303.35500000000002</v>
      </c>
    </row>
    <row r="45" spans="1:16" ht="23.25" thickBot="1">
      <c r="A45" s="200"/>
      <c r="B45" s="237"/>
      <c r="C45" s="234"/>
      <c r="D45" s="4" t="s">
        <v>13</v>
      </c>
      <c r="E45" s="12">
        <v>0</v>
      </c>
      <c r="F45" s="12">
        <v>0</v>
      </c>
      <c r="G45" s="12">
        <v>0</v>
      </c>
      <c r="H45" s="108">
        <v>0</v>
      </c>
      <c r="I45" s="108">
        <v>0</v>
      </c>
      <c r="J45" s="108">
        <v>0</v>
      </c>
      <c r="K45" s="108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16"/>
        <v>0</v>
      </c>
    </row>
    <row r="46" spans="1:16" ht="23.25" thickBot="1">
      <c r="A46" s="200"/>
      <c r="B46" s="237"/>
      <c r="C46" s="234"/>
      <c r="D46" s="4" t="s">
        <v>14</v>
      </c>
      <c r="E46" s="12">
        <v>0</v>
      </c>
      <c r="F46" s="12">
        <v>0</v>
      </c>
      <c r="G46" s="12">
        <v>0</v>
      </c>
      <c r="H46" s="108">
        <v>0</v>
      </c>
      <c r="I46" s="108">
        <v>0</v>
      </c>
      <c r="J46" s="108">
        <v>0</v>
      </c>
      <c r="K46" s="108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16"/>
        <v>0</v>
      </c>
    </row>
    <row r="47" spans="1:16" ht="25.5" customHeight="1" thickBot="1">
      <c r="A47" s="200"/>
      <c r="B47" s="237"/>
      <c r="C47" s="234"/>
      <c r="D47" s="4" t="s">
        <v>15</v>
      </c>
      <c r="E47" s="12">
        <v>0</v>
      </c>
      <c r="F47" s="12">
        <v>48.634999999999998</v>
      </c>
      <c r="G47" s="12">
        <v>104.75</v>
      </c>
      <c r="H47" s="108">
        <v>109.97</v>
      </c>
      <c r="I47" s="108">
        <v>40</v>
      </c>
      <c r="J47" s="108">
        <v>0</v>
      </c>
      <c r="K47" s="108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16"/>
        <v>303.35500000000002</v>
      </c>
    </row>
    <row r="48" spans="1:16" ht="33.75" customHeight="1" thickBot="1">
      <c r="A48" s="201"/>
      <c r="B48" s="238"/>
      <c r="C48" s="235"/>
      <c r="D48" s="4" t="s">
        <v>16</v>
      </c>
      <c r="E48" s="12">
        <v>0</v>
      </c>
      <c r="F48" s="12">
        <v>0</v>
      </c>
      <c r="G48" s="12">
        <v>0</v>
      </c>
      <c r="H48" s="108">
        <v>0</v>
      </c>
      <c r="I48" s="108">
        <v>0</v>
      </c>
      <c r="J48" s="108">
        <v>0</v>
      </c>
      <c r="K48" s="108">
        <v>0</v>
      </c>
      <c r="L48" s="12">
        <v>0</v>
      </c>
      <c r="M48" s="12">
        <v>0</v>
      </c>
      <c r="N48" s="12">
        <v>0</v>
      </c>
      <c r="O48" s="12">
        <v>0</v>
      </c>
      <c r="P48" s="12">
        <f t="shared" si="16"/>
        <v>0</v>
      </c>
    </row>
    <row r="49" spans="1:16" ht="15.75" thickBot="1">
      <c r="A49" s="199">
        <v>2</v>
      </c>
      <c r="B49" s="202" t="s">
        <v>20</v>
      </c>
      <c r="C49" s="233" t="s">
        <v>49</v>
      </c>
      <c r="D49" s="4" t="s">
        <v>12</v>
      </c>
      <c r="E49" s="12">
        <f>E50+E51+E52+E53</f>
        <v>0</v>
      </c>
      <c r="F49" s="12">
        <f t="shared" ref="F49:O49" si="19">F50+F51+F52+F53</f>
        <v>36</v>
      </c>
      <c r="G49" s="12">
        <f t="shared" si="19"/>
        <v>110</v>
      </c>
      <c r="H49" s="108">
        <f t="shared" si="19"/>
        <v>120</v>
      </c>
      <c r="I49" s="107">
        <f t="shared" si="19"/>
        <v>90</v>
      </c>
      <c r="J49" s="108">
        <f t="shared" si="19"/>
        <v>0</v>
      </c>
      <c r="K49" s="108">
        <f t="shared" si="19"/>
        <v>0</v>
      </c>
      <c r="L49" s="12">
        <f t="shared" si="19"/>
        <v>25</v>
      </c>
      <c r="M49" s="12">
        <f t="shared" si="19"/>
        <v>0</v>
      </c>
      <c r="N49" s="12">
        <f t="shared" si="19"/>
        <v>0</v>
      </c>
      <c r="O49" s="12">
        <f t="shared" si="19"/>
        <v>0</v>
      </c>
      <c r="P49" s="12">
        <f>SUM(E49:O49)</f>
        <v>381</v>
      </c>
    </row>
    <row r="50" spans="1:16" ht="23.25" thickBot="1">
      <c r="A50" s="200"/>
      <c r="B50" s="203"/>
      <c r="C50" s="234"/>
      <c r="D50" s="4" t="s">
        <v>13</v>
      </c>
      <c r="E50" s="12">
        <v>0</v>
      </c>
      <c r="F50" s="12">
        <v>0</v>
      </c>
      <c r="G50" s="12">
        <v>0</v>
      </c>
      <c r="H50" s="108">
        <v>0</v>
      </c>
      <c r="I50" s="108">
        <v>0</v>
      </c>
      <c r="J50" s="108">
        <v>0</v>
      </c>
      <c r="K50" s="108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16"/>
        <v>0</v>
      </c>
    </row>
    <row r="51" spans="1:16" ht="23.25" thickBot="1">
      <c r="A51" s="200"/>
      <c r="B51" s="203"/>
      <c r="C51" s="234"/>
      <c r="D51" s="4" t="s">
        <v>14</v>
      </c>
      <c r="E51" s="12">
        <v>0</v>
      </c>
      <c r="F51" s="12">
        <v>0</v>
      </c>
      <c r="G51" s="12">
        <v>0</v>
      </c>
      <c r="H51" s="108">
        <v>0</v>
      </c>
      <c r="I51" s="108">
        <v>0</v>
      </c>
      <c r="J51" s="108">
        <v>0</v>
      </c>
      <c r="K51" s="108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16"/>
        <v>0</v>
      </c>
    </row>
    <row r="52" spans="1:16" ht="23.25" customHeight="1" thickBot="1">
      <c r="A52" s="200"/>
      <c r="B52" s="203"/>
      <c r="C52" s="234"/>
      <c r="D52" s="4" t="s">
        <v>15</v>
      </c>
      <c r="E52" s="12">
        <v>0</v>
      </c>
      <c r="F52" s="12">
        <v>36</v>
      </c>
      <c r="G52" s="12">
        <v>110</v>
      </c>
      <c r="H52" s="108">
        <v>120</v>
      </c>
      <c r="I52" s="108">
        <v>90</v>
      </c>
      <c r="J52" s="108">
        <v>0</v>
      </c>
      <c r="K52" s="108">
        <v>0</v>
      </c>
      <c r="L52" s="12">
        <v>25</v>
      </c>
      <c r="M52" s="12">
        <v>0</v>
      </c>
      <c r="N52" s="12">
        <v>0</v>
      </c>
      <c r="O52" s="12">
        <v>0</v>
      </c>
      <c r="P52" s="12">
        <f>SUM(F52:O52)</f>
        <v>381</v>
      </c>
    </row>
    <row r="53" spans="1:16" ht="35.25" customHeight="1" thickBot="1">
      <c r="A53" s="201"/>
      <c r="B53" s="204"/>
      <c r="C53" s="235"/>
      <c r="D53" s="4" t="s">
        <v>16</v>
      </c>
      <c r="E53" s="12">
        <v>0</v>
      </c>
      <c r="F53" s="12">
        <v>0</v>
      </c>
      <c r="G53" s="12">
        <v>0</v>
      </c>
      <c r="H53" s="108">
        <v>0</v>
      </c>
      <c r="I53" s="108">
        <v>0</v>
      </c>
      <c r="J53" s="108">
        <v>0</v>
      </c>
      <c r="K53" s="108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16"/>
        <v>0</v>
      </c>
    </row>
    <row r="54" spans="1:16" ht="20.25" customHeight="1" thickBot="1">
      <c r="A54" s="199">
        <v>3</v>
      </c>
      <c r="B54" s="202" t="s">
        <v>20</v>
      </c>
      <c r="C54" s="202" t="s">
        <v>44</v>
      </c>
      <c r="D54" s="4" t="s">
        <v>12</v>
      </c>
      <c r="E54" s="7">
        <f>E55+E56+E57+E58</f>
        <v>129.6</v>
      </c>
      <c r="F54" s="7">
        <f t="shared" ref="F54:O54" si="20">F55+F56+F57+F58</f>
        <v>0</v>
      </c>
      <c r="G54" s="7">
        <f t="shared" si="20"/>
        <v>47.304000000000002</v>
      </c>
      <c r="H54" s="106">
        <f t="shared" si="20"/>
        <v>0</v>
      </c>
      <c r="I54" s="106">
        <f t="shared" si="20"/>
        <v>0</v>
      </c>
      <c r="J54" s="106">
        <f t="shared" si="20"/>
        <v>0</v>
      </c>
      <c r="K54" s="106">
        <f t="shared" si="20"/>
        <v>0</v>
      </c>
      <c r="L54" s="7">
        <f t="shared" si="20"/>
        <v>369.2</v>
      </c>
      <c r="M54" s="7">
        <f t="shared" si="20"/>
        <v>369.2</v>
      </c>
      <c r="N54" s="7">
        <f t="shared" si="20"/>
        <v>369.2</v>
      </c>
      <c r="O54" s="7">
        <f t="shared" si="20"/>
        <v>369.2</v>
      </c>
      <c r="P54" s="7">
        <f>SUM(E54:O54)</f>
        <v>1653.7040000000002</v>
      </c>
    </row>
    <row r="55" spans="1:16" ht="28.5" customHeight="1" thickBot="1">
      <c r="A55" s="200"/>
      <c r="B55" s="203"/>
      <c r="C55" s="203"/>
      <c r="D55" s="4" t="s">
        <v>13</v>
      </c>
      <c r="E55" s="8">
        <v>0</v>
      </c>
      <c r="F55" s="8">
        <v>0</v>
      </c>
      <c r="G55" s="8">
        <v>0</v>
      </c>
      <c r="H55" s="50">
        <v>0</v>
      </c>
      <c r="I55" s="50">
        <v>0</v>
      </c>
      <c r="J55" s="50">
        <v>0</v>
      </c>
      <c r="K55" s="50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</row>
    <row r="56" spans="1:16" ht="23.25" thickBot="1">
      <c r="A56" s="200"/>
      <c r="B56" s="203"/>
      <c r="C56" s="203"/>
      <c r="D56" s="4" t="s">
        <v>14</v>
      </c>
      <c r="E56" s="8">
        <v>129.6</v>
      </c>
      <c r="F56" s="8">
        <v>0</v>
      </c>
      <c r="G56" s="8">
        <v>47.304000000000002</v>
      </c>
      <c r="H56" s="50">
        <v>0</v>
      </c>
      <c r="I56" s="50">
        <v>0</v>
      </c>
      <c r="J56" s="50">
        <v>0</v>
      </c>
      <c r="K56" s="50">
        <v>0</v>
      </c>
      <c r="L56" s="50">
        <v>369.2</v>
      </c>
      <c r="M56" s="50">
        <v>369.2</v>
      </c>
      <c r="N56" s="50">
        <v>369.2</v>
      </c>
      <c r="O56" s="50">
        <v>369.2</v>
      </c>
      <c r="P56" s="8">
        <f>SUM(E56:O56)</f>
        <v>1653.7040000000002</v>
      </c>
    </row>
    <row r="57" spans="1:16" ht="55.5" customHeight="1" thickBot="1">
      <c r="A57" s="200"/>
      <c r="B57" s="203"/>
      <c r="C57" s="203"/>
      <c r="D57" s="4" t="s">
        <v>15</v>
      </c>
      <c r="E57" s="8">
        <v>0</v>
      </c>
      <c r="F57" s="8">
        <v>0</v>
      </c>
      <c r="G57" s="8">
        <v>0</v>
      </c>
      <c r="H57" s="50">
        <v>0</v>
      </c>
      <c r="I57" s="50">
        <v>0</v>
      </c>
      <c r="J57" s="50">
        <v>0</v>
      </c>
      <c r="K57" s="50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</row>
    <row r="58" spans="1:16" ht="36.75" customHeight="1" thickBot="1">
      <c r="A58" s="201"/>
      <c r="B58" s="204"/>
      <c r="C58" s="204"/>
      <c r="D58" s="4" t="s">
        <v>16</v>
      </c>
      <c r="E58" s="8">
        <v>0</v>
      </c>
      <c r="F58" s="8">
        <v>0</v>
      </c>
      <c r="G58" s="8">
        <v>0</v>
      </c>
      <c r="H58" s="50">
        <v>0</v>
      </c>
      <c r="I58" s="50">
        <v>0</v>
      </c>
      <c r="J58" s="50">
        <v>0</v>
      </c>
      <c r="K58" s="50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</row>
    <row r="59" spans="1:16" ht="16.5" customHeight="1" thickBot="1">
      <c r="A59" s="199">
        <v>4</v>
      </c>
      <c r="B59" s="203" t="s">
        <v>20</v>
      </c>
      <c r="C59" s="233" t="s">
        <v>50</v>
      </c>
      <c r="D59" s="4" t="s">
        <v>12</v>
      </c>
      <c r="E59" s="8">
        <f>E60+E61+E62+E63</f>
        <v>0</v>
      </c>
      <c r="F59" s="9">
        <f>F60+F61+F62+F63</f>
        <v>831.94700999999998</v>
      </c>
      <c r="G59" s="8">
        <f t="shared" ref="G59:O59" si="21">G60+G61+G62+G63</f>
        <v>0</v>
      </c>
      <c r="H59" s="50">
        <f t="shared" si="21"/>
        <v>0</v>
      </c>
      <c r="I59" s="106">
        <f t="shared" si="21"/>
        <v>0</v>
      </c>
      <c r="J59" s="50">
        <f t="shared" si="21"/>
        <v>0</v>
      </c>
      <c r="K59" s="50">
        <f t="shared" si="21"/>
        <v>0</v>
      </c>
      <c r="L59" s="8">
        <f t="shared" si="21"/>
        <v>0</v>
      </c>
      <c r="M59" s="8">
        <f t="shared" si="21"/>
        <v>0</v>
      </c>
      <c r="N59" s="8">
        <f t="shared" si="21"/>
        <v>0</v>
      </c>
      <c r="O59" s="8">
        <f t="shared" si="21"/>
        <v>0</v>
      </c>
      <c r="P59" s="9">
        <f t="shared" ref="P59:P76" si="22">SUM(E59:I59)</f>
        <v>831.94700999999998</v>
      </c>
    </row>
    <row r="60" spans="1:16" ht="27" customHeight="1" thickBot="1">
      <c r="A60" s="200"/>
      <c r="B60" s="203"/>
      <c r="C60" s="234"/>
      <c r="D60" s="4" t="s">
        <v>13</v>
      </c>
      <c r="E60" s="8">
        <v>0</v>
      </c>
      <c r="F60" s="8">
        <v>0</v>
      </c>
      <c r="G60" s="8">
        <v>0</v>
      </c>
      <c r="H60" s="50">
        <v>0</v>
      </c>
      <c r="I60" s="50">
        <v>0</v>
      </c>
      <c r="J60" s="50">
        <v>0</v>
      </c>
      <c r="K60" s="50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22"/>
        <v>0</v>
      </c>
    </row>
    <row r="61" spans="1:16" ht="24.75" customHeight="1" thickBot="1">
      <c r="A61" s="200"/>
      <c r="B61" s="203"/>
      <c r="C61" s="234"/>
      <c r="D61" s="4" t="s">
        <v>14</v>
      </c>
      <c r="E61" s="8">
        <v>0</v>
      </c>
      <c r="F61" s="9">
        <f>F64</f>
        <v>831.94700999999998</v>
      </c>
      <c r="G61" s="8">
        <v>0</v>
      </c>
      <c r="H61" s="50">
        <v>0</v>
      </c>
      <c r="I61" s="50">
        <v>0</v>
      </c>
      <c r="J61" s="50">
        <v>0</v>
      </c>
      <c r="K61" s="50">
        <v>0</v>
      </c>
      <c r="L61" s="8">
        <v>0</v>
      </c>
      <c r="M61" s="8">
        <v>0</v>
      </c>
      <c r="N61" s="8">
        <v>0</v>
      </c>
      <c r="O61" s="8">
        <v>0</v>
      </c>
      <c r="P61" s="9">
        <f t="shared" si="22"/>
        <v>831.94700999999998</v>
      </c>
    </row>
    <row r="62" spans="1:16" ht="24" customHeight="1" thickBot="1">
      <c r="A62" s="200"/>
      <c r="B62" s="203"/>
      <c r="C62" s="234"/>
      <c r="D62" s="4" t="s">
        <v>15</v>
      </c>
      <c r="E62" s="8">
        <v>0</v>
      </c>
      <c r="F62" s="8">
        <v>0</v>
      </c>
      <c r="G62" s="8">
        <v>0</v>
      </c>
      <c r="H62" s="50">
        <v>0</v>
      </c>
      <c r="I62" s="50">
        <v>0</v>
      </c>
      <c r="J62" s="50">
        <v>0</v>
      </c>
      <c r="K62" s="50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2"/>
        <v>0</v>
      </c>
    </row>
    <row r="63" spans="1:16" ht="138" customHeight="1" thickBot="1">
      <c r="A63" s="200"/>
      <c r="B63" s="204"/>
      <c r="C63" s="247"/>
      <c r="D63" s="4" t="s">
        <v>16</v>
      </c>
      <c r="E63" s="8">
        <v>0</v>
      </c>
      <c r="F63" s="8">
        <v>0</v>
      </c>
      <c r="G63" s="8">
        <v>0</v>
      </c>
      <c r="H63" s="50">
        <v>0</v>
      </c>
      <c r="I63" s="50">
        <v>0</v>
      </c>
      <c r="J63" s="50">
        <v>0</v>
      </c>
      <c r="K63" s="50">
        <v>0</v>
      </c>
      <c r="L63" s="8">
        <v>0</v>
      </c>
      <c r="M63" s="8">
        <v>0</v>
      </c>
      <c r="N63" s="8">
        <v>0</v>
      </c>
      <c r="O63" s="8">
        <v>0</v>
      </c>
      <c r="P63" s="8">
        <f t="shared" si="22"/>
        <v>0</v>
      </c>
    </row>
    <row r="64" spans="1:16" ht="25.5" customHeight="1" thickBot="1">
      <c r="A64" s="139" t="s">
        <v>80</v>
      </c>
      <c r="B64" s="13"/>
      <c r="C64" s="13" t="s">
        <v>36</v>
      </c>
      <c r="D64" s="4" t="s">
        <v>14</v>
      </c>
      <c r="E64" s="8">
        <v>0</v>
      </c>
      <c r="F64" s="9">
        <v>831.94700999999998</v>
      </c>
      <c r="G64" s="8">
        <v>0</v>
      </c>
      <c r="H64" s="50">
        <v>0</v>
      </c>
      <c r="I64" s="50">
        <v>0</v>
      </c>
      <c r="J64" s="50">
        <v>0</v>
      </c>
      <c r="K64" s="50">
        <v>0</v>
      </c>
      <c r="L64" s="8">
        <v>0</v>
      </c>
      <c r="M64" s="8">
        <v>0</v>
      </c>
      <c r="N64" s="8">
        <v>0</v>
      </c>
      <c r="O64" s="8">
        <v>0</v>
      </c>
      <c r="P64" s="9">
        <f t="shared" si="22"/>
        <v>831.94700999999998</v>
      </c>
    </row>
    <row r="65" spans="1:16" ht="25.5" customHeight="1" thickBot="1">
      <c r="A65" s="217">
        <v>5</v>
      </c>
      <c r="B65" s="203" t="s">
        <v>20</v>
      </c>
      <c r="C65" s="225" t="s">
        <v>56</v>
      </c>
      <c r="D65" s="14" t="s">
        <v>12</v>
      </c>
      <c r="E65" s="159">
        <f>E66+E67+E68+E69</f>
        <v>0</v>
      </c>
      <c r="F65" s="160">
        <f t="shared" ref="F65" si="23">F66+F67+F68+F69</f>
        <v>0</v>
      </c>
      <c r="G65" s="160">
        <f>G66+G67+G68+G69</f>
        <v>77.449550000000002</v>
      </c>
      <c r="H65" s="161">
        <f t="shared" ref="H65:O65" si="24">H66+H67+H68+H69</f>
        <v>164.95945</v>
      </c>
      <c r="I65" s="151">
        <f t="shared" si="24"/>
        <v>0</v>
      </c>
      <c r="J65" s="151">
        <f t="shared" si="24"/>
        <v>0</v>
      </c>
      <c r="K65" s="151">
        <f t="shared" si="24"/>
        <v>0</v>
      </c>
      <c r="L65" s="160">
        <f t="shared" si="24"/>
        <v>0</v>
      </c>
      <c r="M65" s="160">
        <f t="shared" si="24"/>
        <v>0</v>
      </c>
      <c r="N65" s="160">
        <f t="shared" si="24"/>
        <v>0</v>
      </c>
      <c r="O65" s="160">
        <f t="shared" si="24"/>
        <v>0</v>
      </c>
      <c r="P65" s="162">
        <f>P66+P67+P68+P69</f>
        <v>242.40899999999999</v>
      </c>
    </row>
    <row r="66" spans="1:16" ht="25.5" customHeight="1" thickBot="1">
      <c r="A66" s="218"/>
      <c r="B66" s="203"/>
      <c r="C66" s="226"/>
      <c r="D66" s="18" t="s">
        <v>13</v>
      </c>
      <c r="E66" s="19">
        <v>0</v>
      </c>
      <c r="F66" s="16">
        <v>0</v>
      </c>
      <c r="G66" s="20">
        <v>0</v>
      </c>
      <c r="H66" s="110">
        <v>0</v>
      </c>
      <c r="I66" s="111">
        <v>0</v>
      </c>
      <c r="J66" s="110">
        <v>0</v>
      </c>
      <c r="K66" s="110">
        <v>0</v>
      </c>
      <c r="L66" s="20">
        <v>0</v>
      </c>
      <c r="M66" s="16">
        <v>0</v>
      </c>
      <c r="N66" s="20">
        <v>0</v>
      </c>
      <c r="O66" s="16">
        <v>0</v>
      </c>
      <c r="P66" s="28">
        <f t="shared" ref="P66:P75" si="25">SUM(E66:I66)</f>
        <v>0</v>
      </c>
    </row>
    <row r="67" spans="1:16" ht="25.5" customHeight="1" thickBot="1">
      <c r="A67" s="218"/>
      <c r="B67" s="203"/>
      <c r="C67" s="226"/>
      <c r="D67" s="18" t="s">
        <v>14</v>
      </c>
      <c r="E67" s="21">
        <v>0</v>
      </c>
      <c r="F67" s="22">
        <v>0</v>
      </c>
      <c r="G67" s="21">
        <v>0</v>
      </c>
      <c r="H67" s="112">
        <v>0</v>
      </c>
      <c r="I67" s="66">
        <v>0</v>
      </c>
      <c r="J67" s="110">
        <v>0</v>
      </c>
      <c r="K67" s="110">
        <v>0</v>
      </c>
      <c r="L67" s="20">
        <v>0</v>
      </c>
      <c r="M67" s="16">
        <v>0</v>
      </c>
      <c r="N67" s="20">
        <v>0</v>
      </c>
      <c r="O67" s="16">
        <v>0</v>
      </c>
      <c r="P67" s="73">
        <f t="shared" si="25"/>
        <v>0</v>
      </c>
    </row>
    <row r="68" spans="1:16" ht="25.5" customHeight="1" thickBot="1">
      <c r="A68" s="218"/>
      <c r="B68" s="203"/>
      <c r="C68" s="226"/>
      <c r="D68" s="23" t="s">
        <v>15</v>
      </c>
      <c r="E68" s="19">
        <v>0</v>
      </c>
      <c r="F68" s="16">
        <v>0</v>
      </c>
      <c r="G68" s="20">
        <f>G70+G71+G72</f>
        <v>77.449550000000002</v>
      </c>
      <c r="H68" s="133">
        <f>H70+H73+H74+H75</f>
        <v>164.95945</v>
      </c>
      <c r="I68" s="111">
        <v>0</v>
      </c>
      <c r="J68" s="110">
        <v>0</v>
      </c>
      <c r="K68" s="110">
        <v>0</v>
      </c>
      <c r="L68" s="20">
        <v>0</v>
      </c>
      <c r="M68" s="16">
        <v>0</v>
      </c>
      <c r="N68" s="20">
        <v>0</v>
      </c>
      <c r="O68" s="16">
        <v>0</v>
      </c>
      <c r="P68" s="28">
        <f t="shared" si="25"/>
        <v>242.40899999999999</v>
      </c>
    </row>
    <row r="69" spans="1:16" ht="25.5" customHeight="1" thickBot="1">
      <c r="A69" s="218"/>
      <c r="B69" s="203"/>
      <c r="C69" s="226"/>
      <c r="D69" s="24" t="s">
        <v>16</v>
      </c>
      <c r="E69" s="21">
        <v>0</v>
      </c>
      <c r="F69" s="22">
        <v>0</v>
      </c>
      <c r="G69" s="21">
        <v>0</v>
      </c>
      <c r="H69" s="112">
        <v>0</v>
      </c>
      <c r="I69" s="66">
        <v>0</v>
      </c>
      <c r="J69" s="110">
        <v>0</v>
      </c>
      <c r="K69" s="110">
        <v>0</v>
      </c>
      <c r="L69" s="20">
        <v>0</v>
      </c>
      <c r="M69" s="16">
        <v>0</v>
      </c>
      <c r="N69" s="20">
        <v>0</v>
      </c>
      <c r="O69" s="16">
        <v>0</v>
      </c>
      <c r="P69" s="73">
        <f t="shared" si="25"/>
        <v>0</v>
      </c>
    </row>
    <row r="70" spans="1:16" ht="38.25" customHeight="1" thickBot="1">
      <c r="A70" s="139" t="s">
        <v>81</v>
      </c>
      <c r="B70" s="13"/>
      <c r="C70" s="77" t="s">
        <v>33</v>
      </c>
      <c r="D70" s="18" t="s">
        <v>15</v>
      </c>
      <c r="E70" s="17">
        <v>0</v>
      </c>
      <c r="F70" s="15">
        <v>0</v>
      </c>
      <c r="G70" s="96">
        <v>37.751890000000003</v>
      </c>
      <c r="H70" s="109">
        <v>64</v>
      </c>
      <c r="I70" s="113">
        <v>0</v>
      </c>
      <c r="J70" s="110">
        <v>0</v>
      </c>
      <c r="K70" s="110">
        <v>0</v>
      </c>
      <c r="L70" s="20">
        <v>0</v>
      </c>
      <c r="M70" s="16">
        <v>0</v>
      </c>
      <c r="N70" s="20">
        <v>0</v>
      </c>
      <c r="O70" s="16">
        <v>0</v>
      </c>
      <c r="P70" s="26">
        <f t="shared" si="25"/>
        <v>101.75189</v>
      </c>
    </row>
    <row r="71" spans="1:16" ht="35.25" customHeight="1" thickBot="1">
      <c r="A71" s="139" t="s">
        <v>82</v>
      </c>
      <c r="B71" s="13"/>
      <c r="C71" s="78" t="s">
        <v>57</v>
      </c>
      <c r="D71" s="18" t="s">
        <v>15</v>
      </c>
      <c r="E71" s="16">
        <v>0</v>
      </c>
      <c r="F71" s="20">
        <v>0</v>
      </c>
      <c r="G71" s="16">
        <v>0</v>
      </c>
      <c r="H71" s="111">
        <v>0</v>
      </c>
      <c r="I71" s="110">
        <v>0</v>
      </c>
      <c r="J71" s="111">
        <v>0</v>
      </c>
      <c r="K71" s="110">
        <v>0</v>
      </c>
      <c r="L71" s="20">
        <v>0</v>
      </c>
      <c r="M71" s="16">
        <v>0</v>
      </c>
      <c r="N71" s="20">
        <v>0</v>
      </c>
      <c r="O71" s="16">
        <v>0</v>
      </c>
      <c r="P71" s="28">
        <f t="shared" si="25"/>
        <v>0</v>
      </c>
    </row>
    <row r="72" spans="1:16" ht="36" customHeight="1" thickBot="1">
      <c r="A72" s="139" t="s">
        <v>83</v>
      </c>
      <c r="B72" s="13"/>
      <c r="C72" s="76" t="s">
        <v>37</v>
      </c>
      <c r="D72" s="18" t="s">
        <v>15</v>
      </c>
      <c r="E72" s="25">
        <v>0</v>
      </c>
      <c r="F72" s="29">
        <v>0</v>
      </c>
      <c r="G72" s="97">
        <v>39.697659999999999</v>
      </c>
      <c r="H72" s="114">
        <v>0</v>
      </c>
      <c r="I72" s="115">
        <v>0</v>
      </c>
      <c r="J72" s="111">
        <v>0</v>
      </c>
      <c r="K72" s="110">
        <v>0</v>
      </c>
      <c r="L72" s="20">
        <v>0</v>
      </c>
      <c r="M72" s="16">
        <v>0</v>
      </c>
      <c r="N72" s="20">
        <v>0</v>
      </c>
      <c r="O72" s="16">
        <v>0</v>
      </c>
      <c r="P72" s="30">
        <f>SUM(E72:O72)</f>
        <v>39.697659999999999</v>
      </c>
    </row>
    <row r="73" spans="1:16" ht="40.5" customHeight="1" thickBot="1">
      <c r="A73" s="139" t="s">
        <v>84</v>
      </c>
      <c r="B73" s="13"/>
      <c r="C73" s="76" t="s">
        <v>41</v>
      </c>
      <c r="D73" s="18" t="s">
        <v>15</v>
      </c>
      <c r="E73" s="25">
        <v>0</v>
      </c>
      <c r="F73" s="25">
        <v>0</v>
      </c>
      <c r="G73" s="25">
        <v>0</v>
      </c>
      <c r="H73" s="114">
        <v>0</v>
      </c>
      <c r="I73" s="115">
        <v>0</v>
      </c>
      <c r="J73" s="115">
        <v>0</v>
      </c>
      <c r="K73" s="115">
        <v>0</v>
      </c>
      <c r="L73" s="25">
        <v>0</v>
      </c>
      <c r="M73" s="25">
        <v>0</v>
      </c>
      <c r="N73" s="25">
        <v>0</v>
      </c>
      <c r="O73" s="25">
        <v>0</v>
      </c>
      <c r="P73" s="30">
        <f>SUM(E73:O73)</f>
        <v>0</v>
      </c>
    </row>
    <row r="74" spans="1:16" ht="39.75" customHeight="1" thickBot="1">
      <c r="A74" s="139" t="s">
        <v>85</v>
      </c>
      <c r="B74" s="13"/>
      <c r="C74" s="76" t="s">
        <v>62</v>
      </c>
      <c r="D74" s="18" t="s">
        <v>15</v>
      </c>
      <c r="E74" s="25">
        <v>0</v>
      </c>
      <c r="F74" s="25">
        <v>0</v>
      </c>
      <c r="G74" s="25">
        <v>0</v>
      </c>
      <c r="H74" s="132">
        <v>27.859449999999999</v>
      </c>
      <c r="I74" s="115">
        <v>0</v>
      </c>
      <c r="J74" s="115">
        <v>0</v>
      </c>
      <c r="K74" s="115">
        <v>0</v>
      </c>
      <c r="L74" s="25">
        <v>0</v>
      </c>
      <c r="M74" s="25">
        <v>0</v>
      </c>
      <c r="N74" s="25">
        <v>0</v>
      </c>
      <c r="O74" s="25">
        <v>0</v>
      </c>
      <c r="P74" s="30">
        <f>SUM(E74:O74)</f>
        <v>27.859449999999999</v>
      </c>
    </row>
    <row r="75" spans="1:16" ht="37.5" customHeight="1" thickBot="1">
      <c r="A75" s="139" t="s">
        <v>86</v>
      </c>
      <c r="B75" s="13"/>
      <c r="C75" s="76" t="s">
        <v>31</v>
      </c>
      <c r="D75" s="18" t="s">
        <v>15</v>
      </c>
      <c r="E75" s="25">
        <v>0</v>
      </c>
      <c r="F75" s="29">
        <v>0</v>
      </c>
      <c r="G75" s="25">
        <v>0</v>
      </c>
      <c r="H75" s="114">
        <v>73.099999999999994</v>
      </c>
      <c r="I75" s="115">
        <v>0</v>
      </c>
      <c r="J75" s="111">
        <v>0</v>
      </c>
      <c r="K75" s="110">
        <v>0</v>
      </c>
      <c r="L75" s="20">
        <v>0</v>
      </c>
      <c r="M75" s="16">
        <v>0</v>
      </c>
      <c r="N75" s="20">
        <v>0</v>
      </c>
      <c r="O75" s="16">
        <v>0</v>
      </c>
      <c r="P75" s="30">
        <f t="shared" si="25"/>
        <v>73.099999999999994</v>
      </c>
    </row>
    <row r="76" spans="1:16" ht="20.25" customHeight="1" thickBot="1">
      <c r="A76" s="200">
        <v>6</v>
      </c>
      <c r="B76" s="203" t="s">
        <v>20</v>
      </c>
      <c r="C76" s="203" t="s">
        <v>22</v>
      </c>
      <c r="D76" s="4" t="s">
        <v>12</v>
      </c>
      <c r="E76" s="31">
        <f>E78</f>
        <v>128.81380999999999</v>
      </c>
      <c r="F76" s="32">
        <f>F77+F78+F79+F80</f>
        <v>595.00630000000001</v>
      </c>
      <c r="G76" s="11">
        <v>0</v>
      </c>
      <c r="H76" s="107">
        <v>0</v>
      </c>
      <c r="I76" s="107">
        <v>0</v>
      </c>
      <c r="J76" s="107">
        <v>0</v>
      </c>
      <c r="K76" s="107">
        <v>0</v>
      </c>
      <c r="L76" s="11">
        <v>0</v>
      </c>
      <c r="M76" s="11">
        <v>0</v>
      </c>
      <c r="N76" s="11">
        <v>0</v>
      </c>
      <c r="O76" s="11">
        <v>0</v>
      </c>
      <c r="P76" s="31">
        <f t="shared" si="22"/>
        <v>723.82011</v>
      </c>
    </row>
    <row r="77" spans="1:16" ht="24" customHeight="1" thickBot="1">
      <c r="A77" s="200"/>
      <c r="B77" s="203"/>
      <c r="C77" s="203"/>
      <c r="D77" s="4" t="s">
        <v>13</v>
      </c>
      <c r="E77" s="12">
        <v>0</v>
      </c>
      <c r="F77" s="12">
        <v>0</v>
      </c>
      <c r="G77" s="12">
        <v>0</v>
      </c>
      <c r="H77" s="108">
        <v>0</v>
      </c>
      <c r="I77" s="108">
        <v>0</v>
      </c>
      <c r="J77" s="108">
        <v>0</v>
      </c>
      <c r="K77" s="108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</row>
    <row r="78" spans="1:16" ht="23.25" customHeight="1" thickBot="1">
      <c r="A78" s="200"/>
      <c r="B78" s="203"/>
      <c r="C78" s="203"/>
      <c r="D78" s="4" t="s">
        <v>14</v>
      </c>
      <c r="E78" s="33">
        <f>E81</f>
        <v>128.81380999999999</v>
      </c>
      <c r="F78" s="34">
        <f>F81</f>
        <v>595.00630000000001</v>
      </c>
      <c r="G78" s="12">
        <v>0</v>
      </c>
      <c r="H78" s="108">
        <v>0</v>
      </c>
      <c r="I78" s="108">
        <v>0</v>
      </c>
      <c r="J78" s="108">
        <v>0</v>
      </c>
      <c r="K78" s="108">
        <v>0</v>
      </c>
      <c r="L78" s="12">
        <v>0</v>
      </c>
      <c r="M78" s="12">
        <v>0</v>
      </c>
      <c r="N78" s="12">
        <v>0</v>
      </c>
      <c r="O78" s="12">
        <v>0</v>
      </c>
      <c r="P78" s="33">
        <f>SUM(E78:I78)</f>
        <v>723.82011</v>
      </c>
    </row>
    <row r="79" spans="1:16" ht="26.25" customHeight="1" thickBot="1">
      <c r="A79" s="200"/>
      <c r="B79" s="203"/>
      <c r="C79" s="203"/>
      <c r="D79" s="4" t="s">
        <v>15</v>
      </c>
      <c r="E79" s="12">
        <v>0</v>
      </c>
      <c r="F79" s="12">
        <v>0</v>
      </c>
      <c r="G79" s="12">
        <v>0</v>
      </c>
      <c r="H79" s="108">
        <v>0</v>
      </c>
      <c r="I79" s="108">
        <v>0</v>
      </c>
      <c r="J79" s="108">
        <v>0</v>
      </c>
      <c r="K79" s="108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</row>
    <row r="80" spans="1:16" ht="42" customHeight="1" thickBot="1">
      <c r="A80" s="201"/>
      <c r="B80" s="204"/>
      <c r="C80" s="204"/>
      <c r="D80" s="4" t="s">
        <v>16</v>
      </c>
      <c r="E80" s="12">
        <v>0</v>
      </c>
      <c r="F80" s="12">
        <v>0</v>
      </c>
      <c r="G80" s="12">
        <v>0</v>
      </c>
      <c r="H80" s="108">
        <v>0</v>
      </c>
      <c r="I80" s="108">
        <v>0</v>
      </c>
      <c r="J80" s="108">
        <v>0</v>
      </c>
      <c r="K80" s="108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</row>
    <row r="81" spans="1:16" ht="24" customHeight="1" thickBot="1">
      <c r="A81" s="140" t="s">
        <v>87</v>
      </c>
      <c r="B81" s="35"/>
      <c r="C81" s="36" t="s">
        <v>23</v>
      </c>
      <c r="D81" s="4" t="s">
        <v>14</v>
      </c>
      <c r="E81" s="33">
        <v>128.81380999999999</v>
      </c>
      <c r="F81" s="34">
        <v>595.00630000000001</v>
      </c>
      <c r="G81" s="12">
        <v>0</v>
      </c>
      <c r="H81" s="108">
        <v>0</v>
      </c>
      <c r="I81" s="107">
        <v>0</v>
      </c>
      <c r="J81" s="108">
        <v>0</v>
      </c>
      <c r="K81" s="108">
        <v>0</v>
      </c>
      <c r="L81" s="12">
        <v>0</v>
      </c>
      <c r="M81" s="12">
        <v>0</v>
      </c>
      <c r="N81" s="12">
        <v>0</v>
      </c>
      <c r="O81" s="12">
        <v>0</v>
      </c>
      <c r="P81" s="33">
        <f t="shared" ref="P81:P93" si="26">SUM(E81:I81)</f>
        <v>723.82011</v>
      </c>
    </row>
    <row r="82" spans="1:16" ht="18" customHeight="1" thickBot="1">
      <c r="A82" s="199" t="s">
        <v>88</v>
      </c>
      <c r="B82" s="227" t="s">
        <v>20</v>
      </c>
      <c r="C82" s="230" t="s">
        <v>46</v>
      </c>
      <c r="D82" s="4" t="s">
        <v>12</v>
      </c>
      <c r="E82" s="12">
        <f>E83+E84+E85+E86</f>
        <v>0</v>
      </c>
      <c r="F82" s="12">
        <f t="shared" ref="F82:O82" si="27">F83+F84+F85+F86</f>
        <v>0</v>
      </c>
      <c r="G82" s="12">
        <f t="shared" si="27"/>
        <v>0</v>
      </c>
      <c r="H82" s="108">
        <f t="shared" si="27"/>
        <v>0</v>
      </c>
      <c r="I82" s="108">
        <f t="shared" si="27"/>
        <v>0</v>
      </c>
      <c r="J82" s="108">
        <f t="shared" si="27"/>
        <v>0</v>
      </c>
      <c r="K82" s="108">
        <f t="shared" si="27"/>
        <v>0</v>
      </c>
      <c r="L82" s="12">
        <f t="shared" si="27"/>
        <v>0</v>
      </c>
      <c r="M82" s="12">
        <f t="shared" si="27"/>
        <v>0</v>
      </c>
      <c r="N82" s="12">
        <f t="shared" si="27"/>
        <v>0</v>
      </c>
      <c r="O82" s="12">
        <f t="shared" si="27"/>
        <v>0</v>
      </c>
      <c r="P82" s="12">
        <f t="shared" ref="P82:P87" si="28">SUM(E82:I82)</f>
        <v>0</v>
      </c>
    </row>
    <row r="83" spans="1:16" ht="24" customHeight="1" thickBot="1">
      <c r="A83" s="200"/>
      <c r="B83" s="228"/>
      <c r="C83" s="231"/>
      <c r="D83" s="4" t="s">
        <v>13</v>
      </c>
      <c r="E83" s="12">
        <v>0</v>
      </c>
      <c r="F83" s="12">
        <v>0</v>
      </c>
      <c r="G83" s="12">
        <v>0</v>
      </c>
      <c r="H83" s="108">
        <v>0</v>
      </c>
      <c r="I83" s="108">
        <v>0</v>
      </c>
      <c r="J83" s="108">
        <v>0</v>
      </c>
      <c r="K83" s="108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28"/>
        <v>0</v>
      </c>
    </row>
    <row r="84" spans="1:16" ht="24" customHeight="1" thickBot="1">
      <c r="A84" s="200"/>
      <c r="B84" s="228"/>
      <c r="C84" s="231"/>
      <c r="D84" s="4" t="s">
        <v>14</v>
      </c>
      <c r="E84" s="12">
        <f>E87</f>
        <v>0</v>
      </c>
      <c r="F84" s="12">
        <f t="shared" ref="F84:I84" si="29">F87</f>
        <v>0</v>
      </c>
      <c r="G84" s="12">
        <f t="shared" si="29"/>
        <v>0</v>
      </c>
      <c r="H84" s="108">
        <f t="shared" si="29"/>
        <v>0</v>
      </c>
      <c r="I84" s="108">
        <f t="shared" si="29"/>
        <v>0</v>
      </c>
      <c r="J84" s="108">
        <v>0</v>
      </c>
      <c r="K84" s="108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28"/>
        <v>0</v>
      </c>
    </row>
    <row r="85" spans="1:16" ht="25.5" customHeight="1" thickBot="1">
      <c r="A85" s="200"/>
      <c r="B85" s="228"/>
      <c r="C85" s="231"/>
      <c r="D85" s="4" t="s">
        <v>15</v>
      </c>
      <c r="E85" s="12">
        <v>0</v>
      </c>
      <c r="F85" s="12">
        <v>0</v>
      </c>
      <c r="G85" s="12">
        <v>0</v>
      </c>
      <c r="H85" s="108">
        <v>0</v>
      </c>
      <c r="I85" s="108">
        <v>0</v>
      </c>
      <c r="J85" s="108">
        <v>0</v>
      </c>
      <c r="K85" s="108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28"/>
        <v>0</v>
      </c>
    </row>
    <row r="86" spans="1:16" ht="47.25" customHeight="1" thickBot="1">
      <c r="A86" s="200"/>
      <c r="B86" s="229"/>
      <c r="C86" s="232"/>
      <c r="D86" s="4" t="s">
        <v>16</v>
      </c>
      <c r="E86" s="37">
        <v>0</v>
      </c>
      <c r="F86" s="37">
        <v>0</v>
      </c>
      <c r="G86" s="37">
        <v>0</v>
      </c>
      <c r="H86" s="116">
        <v>0</v>
      </c>
      <c r="I86" s="116">
        <v>0</v>
      </c>
      <c r="J86" s="108">
        <v>0</v>
      </c>
      <c r="K86" s="108">
        <v>0</v>
      </c>
      <c r="L86" s="12">
        <v>0</v>
      </c>
      <c r="M86" s="12">
        <v>0</v>
      </c>
      <c r="N86" s="12">
        <v>0</v>
      </c>
      <c r="O86" s="12">
        <v>0</v>
      </c>
      <c r="P86" s="37">
        <f t="shared" si="28"/>
        <v>0</v>
      </c>
    </row>
    <row r="87" spans="1:16" ht="41.25" customHeight="1" thickBot="1">
      <c r="A87" s="139" t="s">
        <v>89</v>
      </c>
      <c r="B87" s="38"/>
      <c r="C87" s="35" t="s">
        <v>23</v>
      </c>
      <c r="D87" s="4" t="s">
        <v>14</v>
      </c>
      <c r="E87" s="39">
        <v>0</v>
      </c>
      <c r="F87" s="39">
        <v>0</v>
      </c>
      <c r="G87" s="39">
        <v>0</v>
      </c>
      <c r="H87" s="117">
        <v>0</v>
      </c>
      <c r="I87" s="117">
        <v>0</v>
      </c>
      <c r="J87" s="108">
        <v>0</v>
      </c>
      <c r="K87" s="108">
        <v>0</v>
      </c>
      <c r="L87" s="12">
        <v>0</v>
      </c>
      <c r="M87" s="12">
        <v>0</v>
      </c>
      <c r="N87" s="12">
        <v>0</v>
      </c>
      <c r="O87" s="12">
        <v>0</v>
      </c>
      <c r="P87" s="39">
        <f t="shared" si="28"/>
        <v>0</v>
      </c>
    </row>
    <row r="88" spans="1:16" ht="15.75" customHeight="1" thickBot="1">
      <c r="A88" s="199" t="s">
        <v>90</v>
      </c>
      <c r="B88" s="227" t="s">
        <v>20</v>
      </c>
      <c r="C88" s="230" t="s">
        <v>63</v>
      </c>
      <c r="D88" s="4" t="s">
        <v>12</v>
      </c>
      <c r="E88" s="11">
        <f>E89+E90+E91+E92</f>
        <v>0</v>
      </c>
      <c r="F88" s="11">
        <f t="shared" ref="F88:O88" si="30">F89+F90+F91+F92</f>
        <v>0</v>
      </c>
      <c r="G88" s="11">
        <f t="shared" si="30"/>
        <v>226.3</v>
      </c>
      <c r="H88" s="107">
        <f t="shared" si="30"/>
        <v>606.15200000000004</v>
      </c>
      <c r="I88" s="107">
        <f t="shared" si="30"/>
        <v>3261.7749999999996</v>
      </c>
      <c r="J88" s="107">
        <f t="shared" si="30"/>
        <v>1384.2</v>
      </c>
      <c r="K88" s="107">
        <f t="shared" si="30"/>
        <v>1384.2</v>
      </c>
      <c r="L88" s="107">
        <f t="shared" si="30"/>
        <v>0</v>
      </c>
      <c r="M88" s="107">
        <f t="shared" si="30"/>
        <v>0</v>
      </c>
      <c r="N88" s="107">
        <f t="shared" si="30"/>
        <v>0</v>
      </c>
      <c r="O88" s="107">
        <f t="shared" si="30"/>
        <v>0</v>
      </c>
      <c r="P88" s="11">
        <f>SUM(E88:O88)</f>
        <v>6862.6269999999995</v>
      </c>
    </row>
    <row r="89" spans="1:16" ht="27" customHeight="1" thickBot="1">
      <c r="A89" s="200"/>
      <c r="B89" s="228"/>
      <c r="C89" s="231"/>
      <c r="D89" s="4" t="s">
        <v>13</v>
      </c>
      <c r="E89" s="12">
        <v>0</v>
      </c>
      <c r="F89" s="12">
        <v>0</v>
      </c>
      <c r="G89" s="12">
        <v>0</v>
      </c>
      <c r="H89" s="108">
        <v>0</v>
      </c>
      <c r="I89" s="108">
        <v>0</v>
      </c>
      <c r="J89" s="108">
        <v>0</v>
      </c>
      <c r="K89" s="108">
        <v>0</v>
      </c>
      <c r="L89" s="12">
        <v>0</v>
      </c>
      <c r="M89" s="12">
        <v>0</v>
      </c>
      <c r="N89" s="12">
        <v>0</v>
      </c>
      <c r="O89" s="12">
        <v>0</v>
      </c>
      <c r="P89" s="12">
        <f t="shared" si="26"/>
        <v>0</v>
      </c>
    </row>
    <row r="90" spans="1:16" ht="27.75" customHeight="1" thickBot="1">
      <c r="A90" s="200"/>
      <c r="B90" s="228"/>
      <c r="C90" s="231"/>
      <c r="D90" s="4" t="s">
        <v>14</v>
      </c>
      <c r="E90" s="12">
        <f>E93</f>
        <v>0</v>
      </c>
      <c r="F90" s="12">
        <f t="shared" ref="F90" si="31">F93</f>
        <v>0</v>
      </c>
      <c r="G90" s="12">
        <v>0</v>
      </c>
      <c r="H90" s="108">
        <v>0</v>
      </c>
      <c r="I90" s="108">
        <v>0</v>
      </c>
      <c r="J90" s="108">
        <v>0</v>
      </c>
      <c r="K90" s="108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26"/>
        <v>0</v>
      </c>
    </row>
    <row r="91" spans="1:16" ht="15" customHeight="1" thickBot="1">
      <c r="A91" s="200"/>
      <c r="B91" s="228"/>
      <c r="C91" s="231"/>
      <c r="D91" s="4" t="s">
        <v>15</v>
      </c>
      <c r="E91" s="12">
        <v>0</v>
      </c>
      <c r="F91" s="12">
        <v>0</v>
      </c>
      <c r="G91" s="12">
        <f>G93</f>
        <v>226.3</v>
      </c>
      <c r="H91" s="108">
        <f>H93+H94+H95+H96+H99+H98+H100</f>
        <v>606.15200000000004</v>
      </c>
      <c r="I91" s="108">
        <f>I93+I94+I95+I96+I97+I98+I99+I100</f>
        <v>3261.7749999999996</v>
      </c>
      <c r="J91" s="108">
        <f t="shared" ref="J91:O91" si="32">J93+J94+J95+J96+J97+J98+J99+J100</f>
        <v>1384.2</v>
      </c>
      <c r="K91" s="108">
        <f t="shared" si="32"/>
        <v>1384.2</v>
      </c>
      <c r="L91" s="108">
        <f t="shared" si="32"/>
        <v>0</v>
      </c>
      <c r="M91" s="108">
        <f t="shared" si="32"/>
        <v>0</v>
      </c>
      <c r="N91" s="108">
        <f t="shared" si="32"/>
        <v>0</v>
      </c>
      <c r="O91" s="108">
        <f t="shared" si="32"/>
        <v>0</v>
      </c>
      <c r="P91" s="12">
        <f>SUM(E91:O91)</f>
        <v>6862.6269999999995</v>
      </c>
    </row>
    <row r="92" spans="1:16" ht="68.25" customHeight="1" thickBot="1">
      <c r="A92" s="200"/>
      <c r="B92" s="229"/>
      <c r="C92" s="232"/>
      <c r="D92" s="4" t="s">
        <v>16</v>
      </c>
      <c r="E92" s="37">
        <v>0</v>
      </c>
      <c r="F92" s="37">
        <v>0</v>
      </c>
      <c r="G92" s="37">
        <v>0</v>
      </c>
      <c r="H92" s="116">
        <v>0</v>
      </c>
      <c r="I92" s="116">
        <v>0</v>
      </c>
      <c r="J92" s="108">
        <v>0</v>
      </c>
      <c r="K92" s="108">
        <v>0</v>
      </c>
      <c r="L92" s="12">
        <v>0</v>
      </c>
      <c r="M92" s="12">
        <v>0</v>
      </c>
      <c r="N92" s="12">
        <v>0</v>
      </c>
      <c r="O92" s="12">
        <v>0</v>
      </c>
      <c r="P92" s="37">
        <f t="shared" si="26"/>
        <v>0</v>
      </c>
    </row>
    <row r="93" spans="1:16" ht="26.25" customHeight="1" thickBot="1">
      <c r="A93" s="141" t="s">
        <v>91</v>
      </c>
      <c r="B93" s="79"/>
      <c r="C93" s="36" t="s">
        <v>62</v>
      </c>
      <c r="D93" s="45" t="s">
        <v>15</v>
      </c>
      <c r="E93" s="80">
        <v>0</v>
      </c>
      <c r="F93" s="80">
        <v>0</v>
      </c>
      <c r="G93" s="80">
        <v>226.3</v>
      </c>
      <c r="H93" s="118">
        <v>14.79</v>
      </c>
      <c r="I93" s="118">
        <v>605</v>
      </c>
      <c r="J93" s="116">
        <v>0</v>
      </c>
      <c r="K93" s="116">
        <v>0</v>
      </c>
      <c r="L93" s="37">
        <v>0</v>
      </c>
      <c r="M93" s="37">
        <v>0</v>
      </c>
      <c r="N93" s="37">
        <v>0</v>
      </c>
      <c r="O93" s="37">
        <v>0</v>
      </c>
      <c r="P93" s="80">
        <f t="shared" si="26"/>
        <v>846.09</v>
      </c>
    </row>
    <row r="94" spans="1:16" ht="39.75" customHeight="1" thickBot="1">
      <c r="A94" s="142" t="s">
        <v>92</v>
      </c>
      <c r="B94" s="82"/>
      <c r="C94" s="86" t="s">
        <v>33</v>
      </c>
      <c r="D94" s="24" t="s">
        <v>15</v>
      </c>
      <c r="E94" s="80">
        <v>0</v>
      </c>
      <c r="F94" s="80">
        <v>0</v>
      </c>
      <c r="G94" s="39">
        <v>0</v>
      </c>
      <c r="H94" s="117">
        <v>26.66</v>
      </c>
      <c r="I94" s="117">
        <v>717.28599999999994</v>
      </c>
      <c r="J94" s="117">
        <v>0</v>
      </c>
      <c r="K94" s="117">
        <v>316</v>
      </c>
      <c r="L94" s="39">
        <v>0</v>
      </c>
      <c r="M94" s="39">
        <v>0</v>
      </c>
      <c r="N94" s="39">
        <v>0</v>
      </c>
      <c r="O94" s="39">
        <v>0</v>
      </c>
      <c r="P94" s="81">
        <f t="shared" ref="P94:P101" si="33">SUM(E94:O94)</f>
        <v>1059.9459999999999</v>
      </c>
    </row>
    <row r="95" spans="1:16" ht="34.5" customHeight="1" thickBot="1">
      <c r="A95" s="142" t="s">
        <v>93</v>
      </c>
      <c r="B95" s="83"/>
      <c r="C95" s="85" t="s">
        <v>36</v>
      </c>
      <c r="D95" s="24" t="s">
        <v>15</v>
      </c>
      <c r="E95" s="80">
        <v>0</v>
      </c>
      <c r="F95" s="80">
        <v>0</v>
      </c>
      <c r="G95" s="80">
        <v>0</v>
      </c>
      <c r="H95" s="118">
        <v>191.1</v>
      </c>
      <c r="I95" s="117">
        <v>1140</v>
      </c>
      <c r="J95" s="117">
        <v>0</v>
      </c>
      <c r="K95" s="117">
        <v>0</v>
      </c>
      <c r="L95" s="39">
        <v>0</v>
      </c>
      <c r="M95" s="39">
        <v>0</v>
      </c>
      <c r="N95" s="39">
        <v>0</v>
      </c>
      <c r="O95" s="39">
        <v>0</v>
      </c>
      <c r="P95" s="84">
        <f t="shared" si="33"/>
        <v>1331.1</v>
      </c>
    </row>
    <row r="96" spans="1:16" ht="36" customHeight="1" thickBot="1">
      <c r="A96" s="143" t="s">
        <v>94</v>
      </c>
      <c r="B96" s="82"/>
      <c r="C96" s="86" t="s">
        <v>31</v>
      </c>
      <c r="D96" s="24" t="s">
        <v>15</v>
      </c>
      <c r="E96" s="87">
        <v>0</v>
      </c>
      <c r="F96" s="39">
        <v>0</v>
      </c>
      <c r="G96" s="39">
        <v>0</v>
      </c>
      <c r="H96" s="117">
        <v>21.93</v>
      </c>
      <c r="I96" s="117">
        <v>580.28899999999999</v>
      </c>
      <c r="J96" s="117">
        <v>0</v>
      </c>
      <c r="K96" s="117">
        <v>379.2</v>
      </c>
      <c r="L96" s="39">
        <v>0</v>
      </c>
      <c r="M96" s="39">
        <v>0</v>
      </c>
      <c r="N96" s="39">
        <v>0</v>
      </c>
      <c r="O96" s="39">
        <v>0</v>
      </c>
      <c r="P96" s="81">
        <f t="shared" si="33"/>
        <v>981.41899999999987</v>
      </c>
    </row>
    <row r="97" spans="1:16" ht="36" customHeight="1" thickBot="1">
      <c r="A97" s="143" t="s">
        <v>95</v>
      </c>
      <c r="B97" s="67"/>
      <c r="C97" s="86" t="s">
        <v>34</v>
      </c>
      <c r="D97" s="24" t="s">
        <v>15</v>
      </c>
      <c r="E97" s="87">
        <v>0</v>
      </c>
      <c r="F97" s="87">
        <v>0</v>
      </c>
      <c r="G97" s="87">
        <v>0</v>
      </c>
      <c r="H97" s="119">
        <v>0</v>
      </c>
      <c r="I97" s="117">
        <v>84.2</v>
      </c>
      <c r="J97" s="119">
        <v>1384.2</v>
      </c>
      <c r="K97" s="119">
        <v>346</v>
      </c>
      <c r="L97" s="87">
        <v>0</v>
      </c>
      <c r="M97" s="87">
        <v>0</v>
      </c>
      <c r="N97" s="87">
        <v>0</v>
      </c>
      <c r="O97" s="87">
        <v>0</v>
      </c>
      <c r="P97" s="81">
        <f t="shared" si="33"/>
        <v>1814.4</v>
      </c>
    </row>
    <row r="98" spans="1:16" ht="45.75" customHeight="1" thickBot="1">
      <c r="A98" s="143" t="s">
        <v>96</v>
      </c>
      <c r="B98" s="67"/>
      <c r="C98" s="86" t="s">
        <v>35</v>
      </c>
      <c r="D98" s="24" t="s">
        <v>15</v>
      </c>
      <c r="E98" s="87">
        <v>0</v>
      </c>
      <c r="F98" s="87">
        <v>0</v>
      </c>
      <c r="G98" s="87">
        <v>0</v>
      </c>
      <c r="H98" s="119">
        <v>8.2629999999999999</v>
      </c>
      <c r="I98" s="119">
        <v>0</v>
      </c>
      <c r="J98" s="117">
        <v>0</v>
      </c>
      <c r="K98" s="119">
        <v>343</v>
      </c>
      <c r="L98" s="87">
        <v>0</v>
      </c>
      <c r="M98" s="87">
        <v>0</v>
      </c>
      <c r="N98" s="87">
        <v>0</v>
      </c>
      <c r="O98" s="87">
        <v>0</v>
      </c>
      <c r="P98" s="81">
        <f t="shared" si="33"/>
        <v>351.26299999999998</v>
      </c>
    </row>
    <row r="99" spans="1:16" ht="45.75" customHeight="1" thickBot="1">
      <c r="A99" s="143" t="s">
        <v>97</v>
      </c>
      <c r="B99" s="67"/>
      <c r="C99" s="86" t="s">
        <v>23</v>
      </c>
      <c r="D99" s="24" t="s">
        <v>15</v>
      </c>
      <c r="E99" s="39">
        <v>0</v>
      </c>
      <c r="F99" s="39">
        <v>0</v>
      </c>
      <c r="G99" s="39">
        <v>0</v>
      </c>
      <c r="H99" s="117">
        <v>266.2</v>
      </c>
      <c r="I99" s="117">
        <v>0</v>
      </c>
      <c r="J99" s="117">
        <v>0</v>
      </c>
      <c r="K99" s="117">
        <v>0</v>
      </c>
      <c r="L99" s="39">
        <v>0</v>
      </c>
      <c r="M99" s="39">
        <v>0</v>
      </c>
      <c r="N99" s="39">
        <v>0</v>
      </c>
      <c r="O99" s="39">
        <v>0</v>
      </c>
      <c r="P99" s="81">
        <f t="shared" si="33"/>
        <v>266.2</v>
      </c>
    </row>
    <row r="100" spans="1:16" ht="45.75" customHeight="1" thickBot="1">
      <c r="A100" s="143" t="s">
        <v>98</v>
      </c>
      <c r="B100" s="67"/>
      <c r="C100" s="86" t="s">
        <v>57</v>
      </c>
      <c r="D100" s="24" t="s">
        <v>15</v>
      </c>
      <c r="E100" s="39">
        <v>0</v>
      </c>
      <c r="F100" s="39">
        <v>0</v>
      </c>
      <c r="G100" s="39">
        <v>0</v>
      </c>
      <c r="H100" s="117">
        <v>77.209000000000003</v>
      </c>
      <c r="I100" s="117">
        <v>135</v>
      </c>
      <c r="J100" s="117">
        <v>0</v>
      </c>
      <c r="K100" s="117">
        <v>0</v>
      </c>
      <c r="L100" s="39">
        <v>0</v>
      </c>
      <c r="M100" s="39">
        <v>0</v>
      </c>
      <c r="N100" s="39">
        <v>0</v>
      </c>
      <c r="O100" s="39">
        <v>0</v>
      </c>
      <c r="P100" s="81">
        <f>SUM(E100:O100)</f>
        <v>212.209</v>
      </c>
    </row>
    <row r="101" spans="1:16" ht="15.75" thickBot="1">
      <c r="A101" s="200" t="s">
        <v>24</v>
      </c>
      <c r="B101" s="203" t="s">
        <v>18</v>
      </c>
      <c r="C101" s="203" t="s">
        <v>25</v>
      </c>
      <c r="D101" s="4" t="s">
        <v>12</v>
      </c>
      <c r="E101" s="7">
        <f>E102+E103+E104+E105</f>
        <v>80</v>
      </c>
      <c r="F101" s="7">
        <f t="shared" ref="F101:O101" si="34">F102+F103+F104+F105</f>
        <v>82.6</v>
      </c>
      <c r="G101" s="7">
        <f t="shared" si="34"/>
        <v>82.6</v>
      </c>
      <c r="H101" s="106">
        <f t="shared" si="34"/>
        <v>82.6</v>
      </c>
      <c r="I101" s="106">
        <f t="shared" si="34"/>
        <v>82.6</v>
      </c>
      <c r="J101" s="106">
        <f t="shared" si="34"/>
        <v>82.6</v>
      </c>
      <c r="K101" s="106">
        <f t="shared" si="34"/>
        <v>82.6</v>
      </c>
      <c r="L101" s="7">
        <f t="shared" si="34"/>
        <v>80.599999999999994</v>
      </c>
      <c r="M101" s="7">
        <f t="shared" si="34"/>
        <v>80.599999999999994</v>
      </c>
      <c r="N101" s="7">
        <f t="shared" si="34"/>
        <v>80.599999999999994</v>
      </c>
      <c r="O101" s="7">
        <f t="shared" si="34"/>
        <v>80.599999999999994</v>
      </c>
      <c r="P101" s="7">
        <f t="shared" si="33"/>
        <v>898.00000000000011</v>
      </c>
    </row>
    <row r="102" spans="1:16" ht="23.25" thickBot="1">
      <c r="A102" s="200"/>
      <c r="B102" s="203"/>
      <c r="C102" s="203"/>
      <c r="D102" s="4" t="s">
        <v>13</v>
      </c>
      <c r="E102" s="8">
        <v>0</v>
      </c>
      <c r="F102" s="8">
        <v>0</v>
      </c>
      <c r="G102" s="8">
        <v>0</v>
      </c>
      <c r="H102" s="50">
        <v>0</v>
      </c>
      <c r="I102" s="50">
        <v>0</v>
      </c>
      <c r="J102" s="50">
        <v>0</v>
      </c>
      <c r="K102" s="50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</row>
    <row r="103" spans="1:16" ht="23.25" thickBot="1">
      <c r="A103" s="200"/>
      <c r="B103" s="203"/>
      <c r="C103" s="203"/>
      <c r="D103" s="4" t="s">
        <v>14</v>
      </c>
      <c r="E103" s="8">
        <v>0</v>
      </c>
      <c r="F103" s="8">
        <v>0</v>
      </c>
      <c r="G103" s="8">
        <v>0</v>
      </c>
      <c r="H103" s="50">
        <v>0</v>
      </c>
      <c r="I103" s="50">
        <v>0</v>
      </c>
      <c r="J103" s="50">
        <v>0</v>
      </c>
      <c r="K103" s="50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</row>
    <row r="104" spans="1:16" ht="27.75" customHeight="1" thickBot="1">
      <c r="A104" s="200"/>
      <c r="B104" s="203"/>
      <c r="C104" s="203"/>
      <c r="D104" s="4" t="s">
        <v>15</v>
      </c>
      <c r="E104" s="8">
        <v>0</v>
      </c>
      <c r="F104" s="8">
        <v>0</v>
      </c>
      <c r="G104" s="8">
        <v>0</v>
      </c>
      <c r="H104" s="50">
        <v>0</v>
      </c>
      <c r="I104" s="50">
        <v>0</v>
      </c>
      <c r="J104" s="50">
        <v>0</v>
      </c>
      <c r="K104" s="50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</row>
    <row r="105" spans="1:16" ht="59.25" customHeight="1" thickBot="1">
      <c r="A105" s="201"/>
      <c r="B105" s="204"/>
      <c r="C105" s="204"/>
      <c r="D105" s="4" t="s">
        <v>16</v>
      </c>
      <c r="E105" s="8">
        <f>E110+E115+E125+E120</f>
        <v>80</v>
      </c>
      <c r="F105" s="8">
        <f t="shared" ref="F105:O105" si="35">F110+F115+F125+F120</f>
        <v>82.6</v>
      </c>
      <c r="G105" s="8">
        <f t="shared" si="35"/>
        <v>82.6</v>
      </c>
      <c r="H105" s="50">
        <f t="shared" si="35"/>
        <v>82.6</v>
      </c>
      <c r="I105" s="50">
        <f>I110+I115+I125+I120</f>
        <v>82.6</v>
      </c>
      <c r="J105" s="50">
        <f t="shared" si="35"/>
        <v>82.6</v>
      </c>
      <c r="K105" s="50">
        <f t="shared" si="35"/>
        <v>82.6</v>
      </c>
      <c r="L105" s="8">
        <f t="shared" si="35"/>
        <v>80.599999999999994</v>
      </c>
      <c r="M105" s="8">
        <f t="shared" si="35"/>
        <v>80.599999999999994</v>
      </c>
      <c r="N105" s="8">
        <f t="shared" si="35"/>
        <v>80.599999999999994</v>
      </c>
      <c r="O105" s="8">
        <f t="shared" si="35"/>
        <v>80.599999999999994</v>
      </c>
      <c r="P105" s="8">
        <f>SUM(E105:O105)</f>
        <v>898.00000000000011</v>
      </c>
    </row>
    <row r="106" spans="1:16" ht="15.75" thickBot="1">
      <c r="A106" s="199">
        <v>1</v>
      </c>
      <c r="B106" s="202" t="s">
        <v>20</v>
      </c>
      <c r="C106" s="202" t="s">
        <v>59</v>
      </c>
      <c r="D106" s="4" t="s">
        <v>12</v>
      </c>
      <c r="E106" s="11">
        <v>40</v>
      </c>
      <c r="F106" s="7">
        <v>40</v>
      </c>
      <c r="G106" s="7">
        <v>40</v>
      </c>
      <c r="H106" s="106">
        <v>40</v>
      </c>
      <c r="I106" s="106">
        <v>40</v>
      </c>
      <c r="J106" s="106">
        <v>40</v>
      </c>
      <c r="K106" s="106">
        <v>40</v>
      </c>
      <c r="L106" s="7">
        <v>40</v>
      </c>
      <c r="M106" s="7">
        <v>40</v>
      </c>
      <c r="N106" s="7">
        <v>40</v>
      </c>
      <c r="O106" s="7">
        <v>40</v>
      </c>
      <c r="P106" s="7">
        <f>SUM(E106:O106)</f>
        <v>440</v>
      </c>
    </row>
    <row r="107" spans="1:16" ht="30" customHeight="1" thickBot="1">
      <c r="A107" s="200"/>
      <c r="B107" s="203"/>
      <c r="C107" s="203"/>
      <c r="D107" s="4" t="s">
        <v>13</v>
      </c>
      <c r="E107" s="12">
        <v>0</v>
      </c>
      <c r="F107" s="8">
        <v>0</v>
      </c>
      <c r="G107" s="8">
        <v>0</v>
      </c>
      <c r="H107" s="50">
        <v>0</v>
      </c>
      <c r="I107" s="50">
        <v>0</v>
      </c>
      <c r="J107" s="50">
        <v>0</v>
      </c>
      <c r="K107" s="50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</row>
    <row r="108" spans="1:16" ht="23.25" thickBot="1">
      <c r="A108" s="200"/>
      <c r="B108" s="203"/>
      <c r="C108" s="203"/>
      <c r="D108" s="4" t="s">
        <v>14</v>
      </c>
      <c r="E108" s="12">
        <v>0</v>
      </c>
      <c r="F108" s="8">
        <v>0</v>
      </c>
      <c r="G108" s="8">
        <v>0</v>
      </c>
      <c r="H108" s="50">
        <v>0</v>
      </c>
      <c r="I108" s="50">
        <v>0</v>
      </c>
      <c r="J108" s="50">
        <v>0</v>
      </c>
      <c r="K108" s="50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</row>
    <row r="109" spans="1:16" ht="28.5" customHeight="1" thickBot="1">
      <c r="A109" s="200"/>
      <c r="B109" s="203"/>
      <c r="C109" s="203"/>
      <c r="D109" s="4" t="s">
        <v>15</v>
      </c>
      <c r="E109" s="12">
        <v>0</v>
      </c>
      <c r="F109" s="8">
        <v>0</v>
      </c>
      <c r="G109" s="8">
        <v>0</v>
      </c>
      <c r="H109" s="50">
        <v>0</v>
      </c>
      <c r="I109" s="50">
        <v>0</v>
      </c>
      <c r="J109" s="50">
        <v>0</v>
      </c>
      <c r="K109" s="50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</row>
    <row r="110" spans="1:16" ht="40.5" customHeight="1" thickBot="1">
      <c r="A110" s="201"/>
      <c r="B110" s="204"/>
      <c r="C110" s="204"/>
      <c r="D110" s="4" t="s">
        <v>16</v>
      </c>
      <c r="E110" s="12">
        <v>40</v>
      </c>
      <c r="F110" s="8">
        <v>40</v>
      </c>
      <c r="G110" s="8">
        <v>40</v>
      </c>
      <c r="H110" s="50">
        <v>40</v>
      </c>
      <c r="I110" s="50">
        <v>40</v>
      </c>
      <c r="J110" s="50">
        <v>40</v>
      </c>
      <c r="K110" s="50">
        <v>40</v>
      </c>
      <c r="L110" s="8">
        <v>40</v>
      </c>
      <c r="M110" s="8">
        <v>40</v>
      </c>
      <c r="N110" s="8">
        <v>40</v>
      </c>
      <c r="O110" s="8">
        <v>40</v>
      </c>
      <c r="P110" s="8">
        <f>SUM(E110:O110)</f>
        <v>440</v>
      </c>
    </row>
    <row r="111" spans="1:16" ht="20.25" customHeight="1" thickBot="1">
      <c r="A111" s="199">
        <v>2</v>
      </c>
      <c r="B111" s="202" t="s">
        <v>20</v>
      </c>
      <c r="C111" s="202" t="s">
        <v>26</v>
      </c>
      <c r="D111" s="4" t="s">
        <v>12</v>
      </c>
      <c r="E111" s="7">
        <v>40</v>
      </c>
      <c r="F111" s="7">
        <v>40</v>
      </c>
      <c r="G111" s="7">
        <v>40</v>
      </c>
      <c r="H111" s="106">
        <v>40</v>
      </c>
      <c r="I111" s="106">
        <v>40</v>
      </c>
      <c r="J111" s="106">
        <v>40</v>
      </c>
      <c r="K111" s="106">
        <v>40</v>
      </c>
      <c r="L111" s="7">
        <v>40</v>
      </c>
      <c r="M111" s="7">
        <v>40</v>
      </c>
      <c r="N111" s="7">
        <v>40</v>
      </c>
      <c r="O111" s="7">
        <v>40</v>
      </c>
      <c r="P111" s="7">
        <f>SUM(E111:O111)</f>
        <v>440</v>
      </c>
    </row>
    <row r="112" spans="1:16" ht="26.25" customHeight="1" thickBot="1">
      <c r="A112" s="200"/>
      <c r="B112" s="203"/>
      <c r="C112" s="203"/>
      <c r="D112" s="4" t="s">
        <v>13</v>
      </c>
      <c r="E112" s="8">
        <v>0</v>
      </c>
      <c r="F112" s="8">
        <v>0</v>
      </c>
      <c r="G112" s="8">
        <v>0</v>
      </c>
      <c r="H112" s="50">
        <v>0</v>
      </c>
      <c r="I112" s="50">
        <v>0</v>
      </c>
      <c r="J112" s="50">
        <v>0</v>
      </c>
      <c r="K112" s="50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</row>
    <row r="113" spans="1:16" ht="27" customHeight="1" thickBot="1">
      <c r="A113" s="200"/>
      <c r="B113" s="203"/>
      <c r="C113" s="203"/>
      <c r="D113" s="4" t="s">
        <v>14</v>
      </c>
      <c r="E113" s="8">
        <v>0</v>
      </c>
      <c r="F113" s="8">
        <v>0</v>
      </c>
      <c r="G113" s="8">
        <v>0</v>
      </c>
      <c r="H113" s="50">
        <v>0</v>
      </c>
      <c r="I113" s="50">
        <v>0</v>
      </c>
      <c r="J113" s="50">
        <v>0</v>
      </c>
      <c r="K113" s="50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</row>
    <row r="114" spans="1:16" ht="15" customHeight="1" thickBot="1">
      <c r="A114" s="200"/>
      <c r="B114" s="203"/>
      <c r="C114" s="203"/>
      <c r="D114" s="4" t="s">
        <v>15</v>
      </c>
      <c r="E114" s="8">
        <v>0</v>
      </c>
      <c r="F114" s="8">
        <v>0</v>
      </c>
      <c r="G114" s="8">
        <v>0</v>
      </c>
      <c r="H114" s="50">
        <v>0</v>
      </c>
      <c r="I114" s="50">
        <v>0</v>
      </c>
      <c r="J114" s="50">
        <v>0</v>
      </c>
      <c r="K114" s="50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</row>
    <row r="115" spans="1:16" ht="37.5" customHeight="1" thickBot="1">
      <c r="A115" s="201"/>
      <c r="B115" s="204"/>
      <c r="C115" s="204"/>
      <c r="D115" s="4" t="s">
        <v>16</v>
      </c>
      <c r="E115" s="8">
        <v>40</v>
      </c>
      <c r="F115" s="8">
        <v>40</v>
      </c>
      <c r="G115" s="8">
        <v>40</v>
      </c>
      <c r="H115" s="50">
        <v>40</v>
      </c>
      <c r="I115" s="50">
        <v>40</v>
      </c>
      <c r="J115" s="50">
        <v>40</v>
      </c>
      <c r="K115" s="50">
        <v>40</v>
      </c>
      <c r="L115" s="8">
        <v>40</v>
      </c>
      <c r="M115" s="8">
        <v>40</v>
      </c>
      <c r="N115" s="8">
        <v>40</v>
      </c>
      <c r="O115" s="8">
        <v>40</v>
      </c>
      <c r="P115" s="8">
        <f>SUM(E115:O115)</f>
        <v>440</v>
      </c>
    </row>
    <row r="116" spans="1:16" ht="19.5" customHeight="1" thickBot="1">
      <c r="A116" s="199">
        <v>3</v>
      </c>
      <c r="B116" s="202" t="s">
        <v>20</v>
      </c>
      <c r="C116" s="233" t="s">
        <v>43</v>
      </c>
      <c r="D116" s="4" t="s">
        <v>12</v>
      </c>
      <c r="E116" s="11">
        <f>E117+E118+E119+E120</f>
        <v>0</v>
      </c>
      <c r="F116" s="11">
        <f t="shared" ref="F116:O116" si="36">F117+F118+F119+F120</f>
        <v>0.6</v>
      </c>
      <c r="G116" s="11">
        <f t="shared" si="36"/>
        <v>0.6</v>
      </c>
      <c r="H116" s="107">
        <f t="shared" si="36"/>
        <v>0.6</v>
      </c>
      <c r="I116" s="107">
        <f t="shared" si="36"/>
        <v>0.6</v>
      </c>
      <c r="J116" s="107">
        <f t="shared" si="36"/>
        <v>0.6</v>
      </c>
      <c r="K116" s="107">
        <f t="shared" si="36"/>
        <v>0.6</v>
      </c>
      <c r="L116" s="11">
        <f t="shared" si="36"/>
        <v>0.6</v>
      </c>
      <c r="M116" s="11">
        <f t="shared" si="36"/>
        <v>0.6</v>
      </c>
      <c r="N116" s="11">
        <f t="shared" si="36"/>
        <v>0.6</v>
      </c>
      <c r="O116" s="11">
        <f t="shared" si="36"/>
        <v>0.6</v>
      </c>
      <c r="P116" s="11">
        <f>SUM(E116:O116)</f>
        <v>5.9999999999999991</v>
      </c>
    </row>
    <row r="117" spans="1:16" ht="25.5" customHeight="1" thickBot="1">
      <c r="A117" s="200"/>
      <c r="B117" s="203"/>
      <c r="C117" s="234"/>
      <c r="D117" s="4" t="s">
        <v>13</v>
      </c>
      <c r="E117" s="12">
        <v>0</v>
      </c>
      <c r="F117" s="8">
        <v>0</v>
      </c>
      <c r="G117" s="8">
        <v>0</v>
      </c>
      <c r="H117" s="50">
        <v>0</v>
      </c>
      <c r="I117" s="50">
        <v>0</v>
      </c>
      <c r="J117" s="50">
        <v>0</v>
      </c>
      <c r="K117" s="50">
        <v>0</v>
      </c>
      <c r="L117" s="8">
        <v>0</v>
      </c>
      <c r="M117" s="8">
        <v>0</v>
      </c>
      <c r="N117" s="8">
        <v>0</v>
      </c>
      <c r="O117" s="8">
        <v>0</v>
      </c>
      <c r="P117" s="8">
        <f>SUM(E117:I117)</f>
        <v>0</v>
      </c>
    </row>
    <row r="118" spans="1:16" ht="27.75" customHeight="1" thickBot="1">
      <c r="A118" s="200"/>
      <c r="B118" s="203"/>
      <c r="C118" s="234"/>
      <c r="D118" s="4" t="s">
        <v>14</v>
      </c>
      <c r="E118" s="12">
        <v>0</v>
      </c>
      <c r="F118" s="8">
        <v>0</v>
      </c>
      <c r="G118" s="8">
        <v>0</v>
      </c>
      <c r="H118" s="50">
        <v>0</v>
      </c>
      <c r="I118" s="50">
        <v>0</v>
      </c>
      <c r="J118" s="50">
        <v>0</v>
      </c>
      <c r="K118" s="50">
        <v>0</v>
      </c>
      <c r="L118" s="8">
        <v>0</v>
      </c>
      <c r="M118" s="8">
        <v>0</v>
      </c>
      <c r="N118" s="8">
        <v>0</v>
      </c>
      <c r="O118" s="8">
        <v>0</v>
      </c>
      <c r="P118" s="8">
        <f>SUM(E118:I118)</f>
        <v>0</v>
      </c>
    </row>
    <row r="119" spans="1:16" ht="23.25" customHeight="1" thickBot="1">
      <c r="A119" s="200"/>
      <c r="B119" s="203"/>
      <c r="C119" s="234"/>
      <c r="D119" s="4" t="s">
        <v>15</v>
      </c>
      <c r="E119" s="12">
        <v>0</v>
      </c>
      <c r="F119" s="8">
        <v>0</v>
      </c>
      <c r="G119" s="8">
        <v>0</v>
      </c>
      <c r="H119" s="50">
        <v>0</v>
      </c>
      <c r="I119" s="50">
        <v>0</v>
      </c>
      <c r="J119" s="50">
        <v>0</v>
      </c>
      <c r="K119" s="50">
        <v>0</v>
      </c>
      <c r="L119" s="8">
        <v>0</v>
      </c>
      <c r="M119" s="8">
        <v>0</v>
      </c>
      <c r="N119" s="8">
        <v>0</v>
      </c>
      <c r="O119" s="8">
        <v>0</v>
      </c>
      <c r="P119" s="8">
        <f>SUM(E119:I119)</f>
        <v>0</v>
      </c>
    </row>
    <row r="120" spans="1:16" ht="40.5" customHeight="1" thickBot="1">
      <c r="A120" s="201"/>
      <c r="B120" s="204"/>
      <c r="C120" s="235"/>
      <c r="D120" s="4" t="s">
        <v>16</v>
      </c>
      <c r="E120" s="12">
        <v>0</v>
      </c>
      <c r="F120" s="8">
        <v>0.6</v>
      </c>
      <c r="G120" s="8">
        <v>0.6</v>
      </c>
      <c r="H120" s="50">
        <v>0.6</v>
      </c>
      <c r="I120" s="50">
        <v>0.6</v>
      </c>
      <c r="J120" s="50">
        <v>0.6</v>
      </c>
      <c r="K120" s="50">
        <v>0.6</v>
      </c>
      <c r="L120" s="8">
        <v>0.6</v>
      </c>
      <c r="M120" s="8">
        <v>0.6</v>
      </c>
      <c r="N120" s="8">
        <v>0.6</v>
      </c>
      <c r="O120" s="8">
        <v>0.6</v>
      </c>
      <c r="P120" s="8">
        <f>SUM(E120:O120)</f>
        <v>5.9999999999999991</v>
      </c>
    </row>
    <row r="121" spans="1:16" ht="22.5" customHeight="1" thickBot="1">
      <c r="A121" s="199">
        <v>4</v>
      </c>
      <c r="B121" s="202" t="s">
        <v>20</v>
      </c>
      <c r="C121" s="202" t="s">
        <v>42</v>
      </c>
      <c r="D121" s="4" t="s">
        <v>12</v>
      </c>
      <c r="E121" s="7">
        <f>E122+E123+E124+E125</f>
        <v>0</v>
      </c>
      <c r="F121" s="7">
        <f t="shared" ref="F121:P121" si="37">F122+F123+F124+F125</f>
        <v>2</v>
      </c>
      <c r="G121" s="7">
        <f t="shared" si="37"/>
        <v>2</v>
      </c>
      <c r="H121" s="106">
        <f t="shared" si="37"/>
        <v>2</v>
      </c>
      <c r="I121" s="106">
        <f t="shared" si="37"/>
        <v>2</v>
      </c>
      <c r="J121" s="106">
        <f t="shared" si="37"/>
        <v>2</v>
      </c>
      <c r="K121" s="106">
        <f t="shared" si="37"/>
        <v>2</v>
      </c>
      <c r="L121" s="7">
        <f t="shared" si="37"/>
        <v>0</v>
      </c>
      <c r="M121" s="7">
        <f t="shared" si="37"/>
        <v>0</v>
      </c>
      <c r="N121" s="7">
        <f t="shared" si="37"/>
        <v>0</v>
      </c>
      <c r="O121" s="7">
        <f t="shared" si="37"/>
        <v>0</v>
      </c>
      <c r="P121" s="7">
        <f t="shared" si="37"/>
        <v>12</v>
      </c>
    </row>
    <row r="122" spans="1:16" ht="23.25" thickBot="1">
      <c r="A122" s="200"/>
      <c r="B122" s="203"/>
      <c r="C122" s="203"/>
      <c r="D122" s="4" t="s">
        <v>13</v>
      </c>
      <c r="E122" s="8">
        <v>0</v>
      </c>
      <c r="F122" s="8">
        <v>0</v>
      </c>
      <c r="G122" s="8">
        <v>0</v>
      </c>
      <c r="H122" s="50">
        <v>0</v>
      </c>
      <c r="I122" s="50">
        <v>0</v>
      </c>
      <c r="J122" s="50">
        <v>0</v>
      </c>
      <c r="K122" s="50">
        <v>0</v>
      </c>
      <c r="L122" s="8">
        <v>0</v>
      </c>
      <c r="M122" s="8">
        <v>0</v>
      </c>
      <c r="N122" s="8">
        <v>0</v>
      </c>
      <c r="O122" s="8">
        <v>0</v>
      </c>
      <c r="P122" s="8">
        <f>SUM(E122:I122)</f>
        <v>0</v>
      </c>
    </row>
    <row r="123" spans="1:16" ht="23.25" thickBot="1">
      <c r="A123" s="200"/>
      <c r="B123" s="203"/>
      <c r="C123" s="203"/>
      <c r="D123" s="4" t="s">
        <v>14</v>
      </c>
      <c r="E123" s="8">
        <v>0</v>
      </c>
      <c r="F123" s="8">
        <v>0</v>
      </c>
      <c r="G123" s="8">
        <v>0</v>
      </c>
      <c r="H123" s="50">
        <v>0</v>
      </c>
      <c r="I123" s="50">
        <v>0</v>
      </c>
      <c r="J123" s="50">
        <v>0</v>
      </c>
      <c r="K123" s="50">
        <v>0</v>
      </c>
      <c r="L123" s="8">
        <v>0</v>
      </c>
      <c r="M123" s="8">
        <v>0</v>
      </c>
      <c r="N123" s="8">
        <v>0</v>
      </c>
      <c r="O123" s="8">
        <v>0</v>
      </c>
      <c r="P123" s="8">
        <f>SUM(E123:I123)</f>
        <v>0</v>
      </c>
    </row>
    <row r="124" spans="1:16" ht="21.75" customHeight="1" thickBot="1">
      <c r="A124" s="200"/>
      <c r="B124" s="203"/>
      <c r="C124" s="203"/>
      <c r="D124" s="4" t="s">
        <v>15</v>
      </c>
      <c r="E124" s="8">
        <v>0</v>
      </c>
      <c r="F124" s="8">
        <v>0</v>
      </c>
      <c r="G124" s="8">
        <v>0</v>
      </c>
      <c r="H124" s="50">
        <v>0</v>
      </c>
      <c r="I124" s="50">
        <v>0</v>
      </c>
      <c r="J124" s="50">
        <v>0</v>
      </c>
      <c r="K124" s="50">
        <v>0</v>
      </c>
      <c r="L124" s="8">
        <v>0</v>
      </c>
      <c r="M124" s="8">
        <v>0</v>
      </c>
      <c r="N124" s="8">
        <v>0</v>
      </c>
      <c r="O124" s="8">
        <v>0</v>
      </c>
      <c r="P124" s="8">
        <f>SUM(E124:I124)</f>
        <v>0</v>
      </c>
    </row>
    <row r="125" spans="1:16" ht="45.75" thickBot="1">
      <c r="A125" s="201"/>
      <c r="B125" s="204"/>
      <c r="C125" s="204"/>
      <c r="D125" s="4" t="s">
        <v>16</v>
      </c>
      <c r="E125" s="8">
        <v>0</v>
      </c>
      <c r="F125" s="8">
        <v>2</v>
      </c>
      <c r="G125" s="8">
        <v>2</v>
      </c>
      <c r="H125" s="50">
        <v>2</v>
      </c>
      <c r="I125" s="50">
        <v>2</v>
      </c>
      <c r="J125" s="50">
        <v>2</v>
      </c>
      <c r="K125" s="50">
        <v>2</v>
      </c>
      <c r="L125" s="8">
        <v>0</v>
      </c>
      <c r="M125" s="8">
        <v>0</v>
      </c>
      <c r="N125" s="8">
        <v>0</v>
      </c>
      <c r="O125" s="8">
        <v>0</v>
      </c>
      <c r="P125" s="8">
        <f>SUM(E125:O125)</f>
        <v>12</v>
      </c>
    </row>
    <row r="126" spans="1:16" ht="15.75" thickBot="1">
      <c r="A126" s="199" t="s">
        <v>27</v>
      </c>
      <c r="B126" s="202"/>
      <c r="C126" s="202" t="s">
        <v>28</v>
      </c>
      <c r="D126" s="4" t="s">
        <v>12</v>
      </c>
      <c r="E126" s="5">
        <f>E127+E128+E129+E130+E131</f>
        <v>3482.9414699999998</v>
      </c>
      <c r="F126" s="6">
        <f t="shared" ref="F126:O126" si="38">F127+F128+F129+F130+F131</f>
        <v>10479.169190000001</v>
      </c>
      <c r="G126" s="7">
        <f t="shared" si="38"/>
        <v>1911.1095</v>
      </c>
      <c r="H126" s="106">
        <f t="shared" si="38"/>
        <v>3738.0643600000003</v>
      </c>
      <c r="I126" s="106">
        <f t="shared" si="38"/>
        <v>1540.62</v>
      </c>
      <c r="J126" s="106">
        <f t="shared" si="38"/>
        <v>8359.6</v>
      </c>
      <c r="K126" s="106">
        <f t="shared" si="38"/>
        <v>1225</v>
      </c>
      <c r="L126" s="7">
        <f t="shared" si="38"/>
        <v>701.2</v>
      </c>
      <c r="M126" s="7">
        <f t="shared" si="38"/>
        <v>701.2</v>
      </c>
      <c r="N126" s="7">
        <f t="shared" si="38"/>
        <v>701.2</v>
      </c>
      <c r="O126" s="7">
        <f t="shared" si="38"/>
        <v>701.2</v>
      </c>
      <c r="P126" s="5">
        <f>SUM(E126:O126)</f>
        <v>33541.304519999998</v>
      </c>
    </row>
    <row r="127" spans="1:16" ht="23.25" thickBot="1">
      <c r="A127" s="200"/>
      <c r="B127" s="203"/>
      <c r="C127" s="203"/>
      <c r="D127" s="4" t="s">
        <v>13</v>
      </c>
      <c r="E127" s="8">
        <v>0</v>
      </c>
      <c r="F127" s="9">
        <f>F133+F148+F153+F158+F164+F174</f>
        <v>5180.24514</v>
      </c>
      <c r="G127" s="8">
        <v>0</v>
      </c>
      <c r="H127" s="50">
        <v>0</v>
      </c>
      <c r="I127" s="50">
        <v>0</v>
      </c>
      <c r="J127" s="50">
        <v>0</v>
      </c>
      <c r="K127" s="50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</row>
    <row r="128" spans="1:16" ht="23.25" thickBot="1">
      <c r="A128" s="200"/>
      <c r="B128" s="203"/>
      <c r="C128" s="203"/>
      <c r="D128" s="4" t="s">
        <v>14</v>
      </c>
      <c r="E128" s="9">
        <f>E134+E149+E154+E159</f>
        <v>3082.97894</v>
      </c>
      <c r="F128" s="9">
        <f>F134+F149+F154+F159+F165+F175+F170+F182</f>
        <v>4777.4246499999999</v>
      </c>
      <c r="G128" s="8">
        <f>G134+G149+G154+G159+G188</f>
        <v>584.1</v>
      </c>
      <c r="H128" s="50">
        <f>H193</f>
        <v>629.54121999999995</v>
      </c>
      <c r="I128" s="50">
        <f>I134+I149+I154+I159</f>
        <v>0</v>
      </c>
      <c r="J128" s="50">
        <f>J221</f>
        <v>7134.6</v>
      </c>
      <c r="K128" s="50">
        <v>0</v>
      </c>
      <c r="L128" s="8">
        <v>0</v>
      </c>
      <c r="M128" s="8">
        <v>0</v>
      </c>
      <c r="N128" s="8">
        <v>0</v>
      </c>
      <c r="O128" s="8">
        <v>0</v>
      </c>
      <c r="P128" s="9">
        <f>SUM(E128:I128)</f>
        <v>9074.0448099999994</v>
      </c>
    </row>
    <row r="129" spans="1:16" ht="24" customHeight="1" thickBot="1">
      <c r="A129" s="200"/>
      <c r="B129" s="203"/>
      <c r="C129" s="203"/>
      <c r="D129" s="4" t="s">
        <v>15</v>
      </c>
      <c r="E129" s="9">
        <f>E135+E150+E155+E160+E166+E171+E176</f>
        <v>399.96253000000002</v>
      </c>
      <c r="F129" s="10">
        <f>F135+F150+F155+F160+F166+F171+F176</f>
        <v>521.49939999999992</v>
      </c>
      <c r="G129" s="8">
        <f>G135+G150+G155+G160+G166+G171+G176+G183+G189</f>
        <v>1327.0094999999999</v>
      </c>
      <c r="H129" s="50">
        <f>H135+H150+H155+H160+H166+H171+H176+H194+H204</f>
        <v>3108.5231400000002</v>
      </c>
      <c r="I129" s="50">
        <f>I135+I150+I155+I160+I166+I171+I176+I217</f>
        <v>1540.62</v>
      </c>
      <c r="J129" s="50">
        <f>J135+J150+J155+J160+J166+J171+J176+J222</f>
        <v>1225</v>
      </c>
      <c r="K129" s="50">
        <f t="shared" ref="K129:O129" si="39">K135+K150+K155+K160+K166+K171+K176</f>
        <v>1225</v>
      </c>
      <c r="L129" s="8">
        <f t="shared" si="39"/>
        <v>701.2</v>
      </c>
      <c r="M129" s="8">
        <f t="shared" si="39"/>
        <v>701.2</v>
      </c>
      <c r="N129" s="8">
        <f t="shared" si="39"/>
        <v>701.2</v>
      </c>
      <c r="O129" s="8">
        <f t="shared" si="39"/>
        <v>701.2</v>
      </c>
      <c r="P129" s="9">
        <f>SUM(E129:O129)</f>
        <v>12152.414570000003</v>
      </c>
    </row>
    <row r="130" spans="1:16" ht="45.75" thickBot="1">
      <c r="A130" s="200"/>
      <c r="B130" s="203"/>
      <c r="C130" s="203"/>
      <c r="D130" s="4" t="s">
        <v>16</v>
      </c>
      <c r="E130" s="8">
        <v>0</v>
      </c>
      <c r="F130" s="8">
        <v>0</v>
      </c>
      <c r="G130" s="8">
        <v>0</v>
      </c>
      <c r="H130" s="50">
        <v>0</v>
      </c>
      <c r="I130" s="50">
        <v>0</v>
      </c>
      <c r="J130" s="50">
        <v>0</v>
      </c>
      <c r="K130" s="50">
        <v>0</v>
      </c>
      <c r="L130" s="8">
        <v>0</v>
      </c>
      <c r="M130" s="8">
        <v>0</v>
      </c>
      <c r="N130" s="8">
        <v>0</v>
      </c>
      <c r="O130" s="8">
        <v>0</v>
      </c>
      <c r="P130" s="8">
        <f>SUM(E130:I130)</f>
        <v>0</v>
      </c>
    </row>
    <row r="131" spans="1:16" ht="23.25" thickBot="1">
      <c r="A131" s="201"/>
      <c r="B131" s="204"/>
      <c r="C131" s="204"/>
      <c r="D131" s="4" t="s">
        <v>29</v>
      </c>
      <c r="E131" s="8">
        <v>0</v>
      </c>
      <c r="F131" s="8">
        <v>0</v>
      </c>
      <c r="G131" s="8">
        <v>0</v>
      </c>
      <c r="H131" s="50">
        <v>0</v>
      </c>
      <c r="I131" s="50">
        <v>0</v>
      </c>
      <c r="J131" s="50">
        <v>0</v>
      </c>
      <c r="K131" s="50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</row>
    <row r="132" spans="1:16" ht="15" customHeight="1" thickBot="1">
      <c r="A132" s="199">
        <v>1</v>
      </c>
      <c r="B132" s="202"/>
      <c r="C132" s="202" t="s">
        <v>30</v>
      </c>
      <c r="D132" s="4" t="s">
        <v>12</v>
      </c>
      <c r="E132" s="5">
        <f>E133+E134+E135+E136+E137</f>
        <v>2635.5289400000001</v>
      </c>
      <c r="F132" s="7">
        <f t="shared" ref="F132:O132" si="40">F133+F134+F135+F136+F137</f>
        <v>631.90099999999995</v>
      </c>
      <c r="G132" s="7">
        <f t="shared" si="40"/>
        <v>160.85149999999999</v>
      </c>
      <c r="H132" s="106">
        <f t="shared" si="40"/>
        <v>0</v>
      </c>
      <c r="I132" s="106">
        <f t="shared" si="40"/>
        <v>0</v>
      </c>
      <c r="J132" s="106">
        <f t="shared" si="40"/>
        <v>0</v>
      </c>
      <c r="K132" s="106">
        <f t="shared" si="40"/>
        <v>0</v>
      </c>
      <c r="L132" s="7">
        <f t="shared" si="40"/>
        <v>0</v>
      </c>
      <c r="M132" s="7">
        <f t="shared" si="40"/>
        <v>0</v>
      </c>
      <c r="N132" s="7">
        <f t="shared" si="40"/>
        <v>0</v>
      </c>
      <c r="O132" s="7">
        <f t="shared" si="40"/>
        <v>0</v>
      </c>
      <c r="P132" s="5">
        <f>SUM(E132:I132)</f>
        <v>3428.2814399999997</v>
      </c>
    </row>
    <row r="133" spans="1:16" ht="23.25" thickBot="1">
      <c r="A133" s="200"/>
      <c r="B133" s="203"/>
      <c r="C133" s="203"/>
      <c r="D133" s="4" t="s">
        <v>13</v>
      </c>
      <c r="E133" s="8">
        <v>0</v>
      </c>
      <c r="F133" s="8">
        <v>0</v>
      </c>
      <c r="G133" s="8">
        <v>0</v>
      </c>
      <c r="H133" s="50">
        <v>0</v>
      </c>
      <c r="I133" s="50">
        <v>0</v>
      </c>
      <c r="J133" s="50">
        <v>0</v>
      </c>
      <c r="K133" s="50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</row>
    <row r="134" spans="1:16" ht="23.25" thickBot="1">
      <c r="A134" s="200"/>
      <c r="B134" s="203"/>
      <c r="C134" s="203"/>
      <c r="D134" s="4" t="s">
        <v>14</v>
      </c>
      <c r="E134" s="9">
        <f>E138+E139+E140+E142+E143+E144+E145+E146</f>
        <v>2635.5289400000001</v>
      </c>
      <c r="F134" s="8">
        <f>F138+F139+F140+F142+F143+F144+F145+F146</f>
        <v>631.90099999999995</v>
      </c>
      <c r="G134" s="8">
        <f>G138+G139+G140+G142+G143+G144+G145+G146</f>
        <v>0</v>
      </c>
      <c r="H134" s="50">
        <f>H138+H139+H140+H142+H143+H144+H145+H146</f>
        <v>0</v>
      </c>
      <c r="I134" s="50">
        <f>I138+I139+I140+I142+I143+I144+I145+I146</f>
        <v>0</v>
      </c>
      <c r="J134" s="50">
        <f t="shared" ref="J134:O134" si="41">J138+J139+J140+J142+J143+J144+J145+J146</f>
        <v>0</v>
      </c>
      <c r="K134" s="50">
        <f t="shared" si="41"/>
        <v>0</v>
      </c>
      <c r="L134" s="8">
        <f t="shared" si="41"/>
        <v>0</v>
      </c>
      <c r="M134" s="8">
        <f t="shared" si="41"/>
        <v>0</v>
      </c>
      <c r="N134" s="8">
        <f t="shared" si="41"/>
        <v>0</v>
      </c>
      <c r="O134" s="8">
        <f t="shared" si="41"/>
        <v>0</v>
      </c>
      <c r="P134" s="9">
        <f>SUM(E134:O134)</f>
        <v>3267.42994</v>
      </c>
    </row>
    <row r="135" spans="1:16" ht="22.5" customHeight="1" thickBot="1">
      <c r="A135" s="200"/>
      <c r="B135" s="203"/>
      <c r="C135" s="203"/>
      <c r="D135" s="4" t="s">
        <v>15</v>
      </c>
      <c r="E135" s="8">
        <v>0</v>
      </c>
      <c r="F135" s="8">
        <v>0</v>
      </c>
      <c r="G135" s="8">
        <f>G141</f>
        <v>160.85149999999999</v>
      </c>
      <c r="H135" s="50">
        <v>0</v>
      </c>
      <c r="I135" s="50">
        <v>0</v>
      </c>
      <c r="J135" s="50">
        <v>0</v>
      </c>
      <c r="K135" s="50">
        <v>0</v>
      </c>
      <c r="L135" s="8">
        <v>0</v>
      </c>
      <c r="M135" s="8">
        <v>0</v>
      </c>
      <c r="N135" s="8">
        <v>0</v>
      </c>
      <c r="O135" s="8">
        <v>0</v>
      </c>
      <c r="P135" s="8">
        <f>SUM(E135:I135)</f>
        <v>160.85149999999999</v>
      </c>
    </row>
    <row r="136" spans="1:16" ht="45.75" thickBot="1">
      <c r="A136" s="200"/>
      <c r="B136" s="203"/>
      <c r="C136" s="203"/>
      <c r="D136" s="4" t="s">
        <v>16</v>
      </c>
      <c r="E136" s="40">
        <v>0</v>
      </c>
      <c r="F136" s="8">
        <v>0</v>
      </c>
      <c r="G136" s="8">
        <v>0</v>
      </c>
      <c r="H136" s="50">
        <v>0</v>
      </c>
      <c r="I136" s="50">
        <v>0</v>
      </c>
      <c r="J136" s="50">
        <v>0</v>
      </c>
      <c r="K136" s="50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</row>
    <row r="137" spans="1:16" ht="23.25" thickBot="1">
      <c r="A137" s="201"/>
      <c r="B137" s="204"/>
      <c r="C137" s="204"/>
      <c r="D137" s="4" t="s">
        <v>29</v>
      </c>
      <c r="E137" s="8">
        <v>0</v>
      </c>
      <c r="F137" s="8">
        <v>0</v>
      </c>
      <c r="G137" s="8">
        <v>0</v>
      </c>
      <c r="H137" s="50">
        <v>0</v>
      </c>
      <c r="I137" s="50">
        <v>0</v>
      </c>
      <c r="J137" s="50">
        <v>0</v>
      </c>
      <c r="K137" s="50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</row>
    <row r="138" spans="1:16" ht="39.75" customHeight="1" thickBot="1">
      <c r="A138" s="140" t="s">
        <v>75</v>
      </c>
      <c r="B138" s="35"/>
      <c r="C138" s="35" t="s">
        <v>31</v>
      </c>
      <c r="D138" s="4" t="s">
        <v>14</v>
      </c>
      <c r="E138" s="8">
        <v>264.01799999999997</v>
      </c>
      <c r="F138" s="8">
        <v>631.90099999999995</v>
      </c>
      <c r="G138" s="8">
        <v>0</v>
      </c>
      <c r="H138" s="50">
        <v>0</v>
      </c>
      <c r="I138" s="50">
        <v>0</v>
      </c>
      <c r="J138" s="50">
        <v>0</v>
      </c>
      <c r="K138" s="50">
        <v>0</v>
      </c>
      <c r="L138" s="8">
        <v>0</v>
      </c>
      <c r="M138" s="8">
        <v>0</v>
      </c>
      <c r="N138" s="8">
        <v>0</v>
      </c>
      <c r="O138" s="8">
        <v>0</v>
      </c>
      <c r="P138" s="8">
        <f>SUM(E138:I138)</f>
        <v>895.91899999999987</v>
      </c>
    </row>
    <row r="139" spans="1:16" ht="28.5" customHeight="1" thickBot="1">
      <c r="A139" s="144" t="s">
        <v>76</v>
      </c>
      <c r="B139" s="41"/>
      <c r="C139" s="41" t="s">
        <v>32</v>
      </c>
      <c r="D139" s="42" t="s">
        <v>14</v>
      </c>
      <c r="E139" s="43">
        <v>0</v>
      </c>
      <c r="F139" s="8">
        <v>0</v>
      </c>
      <c r="G139" s="8">
        <v>0</v>
      </c>
      <c r="H139" s="50">
        <v>0</v>
      </c>
      <c r="I139" s="50">
        <v>0</v>
      </c>
      <c r="J139" s="50">
        <v>0</v>
      </c>
      <c r="K139" s="50">
        <v>0</v>
      </c>
      <c r="L139" s="8">
        <v>0</v>
      </c>
      <c r="M139" s="8">
        <v>0</v>
      </c>
      <c r="N139" s="8">
        <v>0</v>
      </c>
      <c r="O139" s="8">
        <v>0</v>
      </c>
      <c r="P139" s="8">
        <f t="shared" ref="P139:P142" si="42">SUM(E139:I139)</f>
        <v>0</v>
      </c>
    </row>
    <row r="140" spans="1:16" ht="31.5" customHeight="1" thickBot="1">
      <c r="A140" s="208" t="s">
        <v>77</v>
      </c>
      <c r="B140" s="210"/>
      <c r="C140" s="212" t="s">
        <v>33</v>
      </c>
      <c r="D140" s="42" t="s">
        <v>14</v>
      </c>
      <c r="E140" s="43">
        <v>247.709</v>
      </c>
      <c r="F140" s="8">
        <v>0</v>
      </c>
      <c r="G140" s="8">
        <v>0</v>
      </c>
      <c r="H140" s="50">
        <v>0</v>
      </c>
      <c r="I140" s="50">
        <v>0</v>
      </c>
      <c r="J140" s="50">
        <v>0</v>
      </c>
      <c r="K140" s="50">
        <v>0</v>
      </c>
      <c r="L140" s="8">
        <v>0</v>
      </c>
      <c r="M140" s="8">
        <v>0</v>
      </c>
      <c r="N140" s="8">
        <v>0</v>
      </c>
      <c r="O140" s="8">
        <v>0</v>
      </c>
      <c r="P140" s="8">
        <f t="shared" si="42"/>
        <v>247.709</v>
      </c>
    </row>
    <row r="141" spans="1:16" ht="31.5" customHeight="1" thickBot="1">
      <c r="A141" s="209"/>
      <c r="B141" s="211"/>
      <c r="C141" s="213"/>
      <c r="D141" s="4" t="s">
        <v>15</v>
      </c>
      <c r="E141" s="43">
        <v>0</v>
      </c>
      <c r="F141" s="8">
        <v>0</v>
      </c>
      <c r="G141" s="10">
        <v>160.85149999999999</v>
      </c>
      <c r="H141" s="50">
        <v>0</v>
      </c>
      <c r="I141" s="50">
        <v>0</v>
      </c>
      <c r="J141" s="50">
        <v>0</v>
      </c>
      <c r="K141" s="50">
        <v>0</v>
      </c>
      <c r="L141" s="8">
        <v>0</v>
      </c>
      <c r="M141" s="8">
        <v>0</v>
      </c>
      <c r="N141" s="8">
        <v>0</v>
      </c>
      <c r="O141" s="8">
        <v>0</v>
      </c>
      <c r="P141" s="10">
        <f>SUM(E141:I141)</f>
        <v>160.85149999999999</v>
      </c>
    </row>
    <row r="142" spans="1:16" ht="33" customHeight="1" thickBot="1">
      <c r="A142" s="144" t="s">
        <v>78</v>
      </c>
      <c r="B142" s="41"/>
      <c r="C142" s="41" t="s">
        <v>34</v>
      </c>
      <c r="D142" s="42" t="s">
        <v>14</v>
      </c>
      <c r="E142" s="43">
        <v>267.11099999999999</v>
      </c>
      <c r="F142" s="8">
        <v>0</v>
      </c>
      <c r="G142" s="8">
        <v>0</v>
      </c>
      <c r="H142" s="50">
        <v>0</v>
      </c>
      <c r="I142" s="50">
        <v>0</v>
      </c>
      <c r="J142" s="50">
        <v>0</v>
      </c>
      <c r="K142" s="50">
        <v>0</v>
      </c>
      <c r="L142" s="8">
        <v>0</v>
      </c>
      <c r="M142" s="8">
        <v>0</v>
      </c>
      <c r="N142" s="8">
        <v>0</v>
      </c>
      <c r="O142" s="8">
        <v>0</v>
      </c>
      <c r="P142" s="8">
        <f t="shared" si="42"/>
        <v>267.11099999999999</v>
      </c>
    </row>
    <row r="143" spans="1:16" ht="36.75" customHeight="1" thickBot="1">
      <c r="A143" s="144" t="s">
        <v>79</v>
      </c>
      <c r="B143" s="41"/>
      <c r="C143" s="41" t="s">
        <v>35</v>
      </c>
      <c r="D143" s="42" t="s">
        <v>14</v>
      </c>
      <c r="E143" s="44">
        <v>603.11080000000004</v>
      </c>
      <c r="F143" s="8">
        <v>0</v>
      </c>
      <c r="G143" s="8">
        <v>0</v>
      </c>
      <c r="H143" s="50">
        <v>0</v>
      </c>
      <c r="I143" s="50">
        <v>0</v>
      </c>
      <c r="J143" s="50">
        <v>0</v>
      </c>
      <c r="K143" s="50">
        <v>0</v>
      </c>
      <c r="L143" s="8">
        <v>0</v>
      </c>
      <c r="M143" s="8">
        <v>0</v>
      </c>
      <c r="N143" s="8">
        <v>0</v>
      </c>
      <c r="O143" s="8">
        <v>0</v>
      </c>
      <c r="P143" s="9">
        <f>SUM(E143:I143)</f>
        <v>603.11080000000004</v>
      </c>
    </row>
    <row r="144" spans="1:16" ht="35.25" customHeight="1" thickBot="1">
      <c r="A144" s="144" t="s">
        <v>99</v>
      </c>
      <c r="B144" s="41"/>
      <c r="C144" s="41" t="s">
        <v>36</v>
      </c>
      <c r="D144" s="42" t="s">
        <v>14</v>
      </c>
      <c r="E144" s="43">
        <v>221.39099999999999</v>
      </c>
      <c r="F144" s="8">
        <v>0</v>
      </c>
      <c r="G144" s="8">
        <v>0</v>
      </c>
      <c r="H144" s="50">
        <v>0</v>
      </c>
      <c r="I144" s="50">
        <v>0</v>
      </c>
      <c r="J144" s="50">
        <v>0</v>
      </c>
      <c r="K144" s="50">
        <v>0</v>
      </c>
      <c r="L144" s="8">
        <v>0</v>
      </c>
      <c r="M144" s="8">
        <v>0</v>
      </c>
      <c r="N144" s="8">
        <v>0</v>
      </c>
      <c r="O144" s="8">
        <v>0</v>
      </c>
      <c r="P144" s="8">
        <f t="shared" ref="P144:P146" si="43">SUM(E144:I144)</f>
        <v>221.39099999999999</v>
      </c>
    </row>
    <row r="145" spans="1:16" ht="37.5" customHeight="1" thickBot="1">
      <c r="A145" s="144" t="s">
        <v>100</v>
      </c>
      <c r="B145" s="41"/>
      <c r="C145" s="41" t="s">
        <v>37</v>
      </c>
      <c r="D145" s="42" t="s">
        <v>14</v>
      </c>
      <c r="E145" s="43">
        <v>329.14600000000002</v>
      </c>
      <c r="F145" s="8">
        <v>0</v>
      </c>
      <c r="G145" s="8">
        <v>0</v>
      </c>
      <c r="H145" s="50">
        <v>0</v>
      </c>
      <c r="I145" s="50">
        <v>0</v>
      </c>
      <c r="J145" s="50">
        <v>0</v>
      </c>
      <c r="K145" s="50">
        <v>0</v>
      </c>
      <c r="L145" s="8">
        <v>0</v>
      </c>
      <c r="M145" s="8">
        <v>0</v>
      </c>
      <c r="N145" s="8">
        <v>0</v>
      </c>
      <c r="O145" s="8">
        <v>0</v>
      </c>
      <c r="P145" s="8">
        <f t="shared" si="43"/>
        <v>329.14600000000002</v>
      </c>
    </row>
    <row r="146" spans="1:16" ht="32.25" customHeight="1" thickBot="1">
      <c r="A146" s="144" t="s">
        <v>101</v>
      </c>
      <c r="B146" s="41"/>
      <c r="C146" s="75" t="s">
        <v>23</v>
      </c>
      <c r="D146" s="42" t="s">
        <v>14</v>
      </c>
      <c r="E146" s="44">
        <v>703.04313999999999</v>
      </c>
      <c r="F146" s="8">
        <v>0</v>
      </c>
      <c r="G146" s="8">
        <v>0</v>
      </c>
      <c r="H146" s="50">
        <v>0</v>
      </c>
      <c r="I146" s="50">
        <v>0</v>
      </c>
      <c r="J146" s="50">
        <v>0</v>
      </c>
      <c r="K146" s="50">
        <v>0</v>
      </c>
      <c r="L146" s="8">
        <v>0</v>
      </c>
      <c r="M146" s="8">
        <v>0</v>
      </c>
      <c r="N146" s="8">
        <v>0</v>
      </c>
      <c r="O146" s="8">
        <v>0</v>
      </c>
      <c r="P146" s="9">
        <f t="shared" si="43"/>
        <v>703.04313999999999</v>
      </c>
    </row>
    <row r="147" spans="1:16" ht="21" customHeight="1" thickBot="1">
      <c r="A147" s="199">
        <v>2</v>
      </c>
      <c r="B147" s="202" t="s">
        <v>20</v>
      </c>
      <c r="C147" s="202" t="s">
        <v>38</v>
      </c>
      <c r="D147" s="4" t="s">
        <v>12</v>
      </c>
      <c r="E147" s="7">
        <v>0</v>
      </c>
      <c r="F147" s="7">
        <v>0</v>
      </c>
      <c r="G147" s="7">
        <v>0</v>
      </c>
      <c r="H147" s="106">
        <v>0</v>
      </c>
      <c r="I147" s="106">
        <v>0</v>
      </c>
      <c r="J147" s="106">
        <v>0</v>
      </c>
      <c r="K147" s="106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</row>
    <row r="148" spans="1:16" ht="23.25" thickBot="1">
      <c r="A148" s="200"/>
      <c r="B148" s="203"/>
      <c r="C148" s="203"/>
      <c r="D148" s="4" t="s">
        <v>13</v>
      </c>
      <c r="E148" s="8">
        <v>0</v>
      </c>
      <c r="F148" s="8">
        <v>0</v>
      </c>
      <c r="G148" s="8">
        <v>0</v>
      </c>
      <c r="H148" s="50">
        <v>0</v>
      </c>
      <c r="I148" s="50">
        <v>0</v>
      </c>
      <c r="J148" s="50">
        <v>0</v>
      </c>
      <c r="K148" s="50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</row>
    <row r="149" spans="1:16" ht="23.25" thickBot="1">
      <c r="A149" s="200"/>
      <c r="B149" s="203"/>
      <c r="C149" s="203"/>
      <c r="D149" s="4" t="s">
        <v>14</v>
      </c>
      <c r="E149" s="8">
        <v>0</v>
      </c>
      <c r="F149" s="8">
        <v>0</v>
      </c>
      <c r="G149" s="8">
        <v>0</v>
      </c>
      <c r="H149" s="50">
        <v>0</v>
      </c>
      <c r="I149" s="50">
        <v>0</v>
      </c>
      <c r="J149" s="50">
        <v>0</v>
      </c>
      <c r="K149" s="50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</row>
    <row r="150" spans="1:16" ht="22.5" customHeight="1" thickBot="1">
      <c r="A150" s="200"/>
      <c r="B150" s="203"/>
      <c r="C150" s="203"/>
      <c r="D150" s="4" t="s">
        <v>15</v>
      </c>
      <c r="E150" s="8">
        <v>0</v>
      </c>
      <c r="F150" s="8">
        <v>0</v>
      </c>
      <c r="G150" s="8">
        <v>0</v>
      </c>
      <c r="H150" s="50">
        <v>0</v>
      </c>
      <c r="I150" s="50">
        <v>0</v>
      </c>
      <c r="J150" s="50">
        <v>0</v>
      </c>
      <c r="K150" s="50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</row>
    <row r="151" spans="1:16" ht="115.5" customHeight="1" thickBot="1">
      <c r="A151" s="201"/>
      <c r="B151" s="204"/>
      <c r="C151" s="204"/>
      <c r="D151" s="4" t="s">
        <v>16</v>
      </c>
      <c r="E151" s="8">
        <v>0</v>
      </c>
      <c r="F151" s="8">
        <v>0</v>
      </c>
      <c r="G151" s="8">
        <v>0</v>
      </c>
      <c r="H151" s="50">
        <v>0</v>
      </c>
      <c r="I151" s="50">
        <v>0</v>
      </c>
      <c r="J151" s="50">
        <v>0</v>
      </c>
      <c r="K151" s="50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</row>
    <row r="152" spans="1:16" ht="15.75" thickBot="1">
      <c r="A152" s="199">
        <v>3</v>
      </c>
      <c r="B152" s="202" t="s">
        <v>20</v>
      </c>
      <c r="C152" s="202" t="s">
        <v>39</v>
      </c>
      <c r="D152" s="4" t="s">
        <v>12</v>
      </c>
      <c r="E152" s="5">
        <f>E153+E154+E155+E156</f>
        <v>399.96253000000002</v>
      </c>
      <c r="F152" s="7">
        <f>F153+F154+F155+F156</f>
        <v>521.19939999999997</v>
      </c>
      <c r="G152" s="7">
        <f t="shared" ref="G152:O152" si="44">G153+G154+G155+G156</f>
        <v>1152.3879999999999</v>
      </c>
      <c r="H152" s="189">
        <v>820.15485999999999</v>
      </c>
      <c r="I152" s="106">
        <f t="shared" si="44"/>
        <v>1450.32</v>
      </c>
      <c r="J152" s="106">
        <f t="shared" si="44"/>
        <v>824.5</v>
      </c>
      <c r="K152" s="106">
        <f t="shared" si="44"/>
        <v>1200</v>
      </c>
      <c r="L152" s="7">
        <f t="shared" si="44"/>
        <v>700</v>
      </c>
      <c r="M152" s="7">
        <f t="shared" si="44"/>
        <v>700</v>
      </c>
      <c r="N152" s="7">
        <f t="shared" si="44"/>
        <v>700</v>
      </c>
      <c r="O152" s="7">
        <f t="shared" si="44"/>
        <v>700</v>
      </c>
      <c r="P152" s="5">
        <f>SUM(E152:O152)</f>
        <v>9168.5247899999995</v>
      </c>
    </row>
    <row r="153" spans="1:16" ht="29.25" customHeight="1" thickBot="1">
      <c r="A153" s="200"/>
      <c r="B153" s="203"/>
      <c r="C153" s="203"/>
      <c r="D153" s="4" t="s">
        <v>13</v>
      </c>
      <c r="E153" s="8">
        <v>0</v>
      </c>
      <c r="F153" s="8">
        <v>0</v>
      </c>
      <c r="G153" s="8">
        <v>0</v>
      </c>
      <c r="H153" s="50">
        <v>0</v>
      </c>
      <c r="I153" s="50">
        <v>0</v>
      </c>
      <c r="J153" s="50">
        <v>0</v>
      </c>
      <c r="K153" s="50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</row>
    <row r="154" spans="1:16" ht="31.5" customHeight="1" thickBot="1">
      <c r="A154" s="200"/>
      <c r="B154" s="203"/>
      <c r="C154" s="203"/>
      <c r="D154" s="4" t="s">
        <v>14</v>
      </c>
      <c r="E154" s="8">
        <v>0</v>
      </c>
      <c r="F154" s="8">
        <v>0</v>
      </c>
      <c r="G154" s="8">
        <v>0</v>
      </c>
      <c r="H154" s="50">
        <v>0</v>
      </c>
      <c r="I154" s="50">
        <v>0</v>
      </c>
      <c r="J154" s="50">
        <v>0</v>
      </c>
      <c r="K154" s="50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</row>
    <row r="155" spans="1:16" ht="27.75" customHeight="1" thickBot="1">
      <c r="A155" s="200"/>
      <c r="B155" s="203"/>
      <c r="C155" s="203"/>
      <c r="D155" s="4" t="s">
        <v>15</v>
      </c>
      <c r="E155" s="9">
        <v>399.96253000000002</v>
      </c>
      <c r="F155" s="10">
        <v>521.19939999999997</v>
      </c>
      <c r="G155" s="8">
        <v>1152.3879999999999</v>
      </c>
      <c r="H155" s="134">
        <v>820.15485999999999</v>
      </c>
      <c r="I155" s="50">
        <v>1450.32</v>
      </c>
      <c r="J155" s="50">
        <v>824.5</v>
      </c>
      <c r="K155" s="50">
        <v>1200</v>
      </c>
      <c r="L155" s="8">
        <v>700</v>
      </c>
      <c r="M155" s="8">
        <v>700</v>
      </c>
      <c r="N155" s="8">
        <v>700</v>
      </c>
      <c r="O155" s="8">
        <v>700</v>
      </c>
      <c r="P155" s="9">
        <f>SUM(E155:O155)</f>
        <v>9168.5247899999995</v>
      </c>
    </row>
    <row r="156" spans="1:16" ht="45.75" thickBot="1">
      <c r="A156" s="200"/>
      <c r="B156" s="203"/>
      <c r="C156" s="203"/>
      <c r="D156" s="45" t="s">
        <v>16</v>
      </c>
      <c r="E156" s="46">
        <v>0</v>
      </c>
      <c r="F156" s="46">
        <v>0</v>
      </c>
      <c r="G156" s="46">
        <v>0</v>
      </c>
      <c r="H156" s="120">
        <v>0</v>
      </c>
      <c r="I156" s="120">
        <v>0</v>
      </c>
      <c r="J156" s="50">
        <v>0</v>
      </c>
      <c r="K156" s="50">
        <v>0</v>
      </c>
      <c r="L156" s="8">
        <v>0</v>
      </c>
      <c r="M156" s="8">
        <v>0</v>
      </c>
      <c r="N156" s="8">
        <v>0</v>
      </c>
      <c r="O156" s="8">
        <v>0</v>
      </c>
      <c r="P156" s="46">
        <v>0</v>
      </c>
    </row>
    <row r="157" spans="1:16" ht="15.75" thickBot="1">
      <c r="A157" s="199">
        <v>4</v>
      </c>
      <c r="B157" s="227" t="s">
        <v>20</v>
      </c>
      <c r="C157" s="244" t="s">
        <v>40</v>
      </c>
      <c r="D157" s="91" t="s">
        <v>12</v>
      </c>
      <c r="E157" s="185">
        <f>E158+E159+E160+E161</f>
        <v>447.45</v>
      </c>
      <c r="F157" s="185">
        <f>F158+F159+F160+F161</f>
        <v>3814.25</v>
      </c>
      <c r="G157" s="185">
        <v>0</v>
      </c>
      <c r="H157" s="186">
        <v>0</v>
      </c>
      <c r="I157" s="153">
        <v>0</v>
      </c>
      <c r="J157" s="106">
        <v>0</v>
      </c>
      <c r="K157" s="106">
        <v>0</v>
      </c>
      <c r="L157" s="7">
        <v>0</v>
      </c>
      <c r="M157" s="7">
        <v>0</v>
      </c>
      <c r="N157" s="7">
        <v>0</v>
      </c>
      <c r="O157" s="187">
        <v>0</v>
      </c>
      <c r="P157" s="188">
        <f t="shared" ref="P157" si="45">SUM(E157:I157)</f>
        <v>4261.7</v>
      </c>
    </row>
    <row r="158" spans="1:16" ht="23.25" thickBot="1">
      <c r="A158" s="200"/>
      <c r="B158" s="228"/>
      <c r="C158" s="245"/>
      <c r="D158" s="4" t="s">
        <v>13</v>
      </c>
      <c r="E158" s="8">
        <v>0</v>
      </c>
      <c r="F158" s="8">
        <v>0</v>
      </c>
      <c r="G158" s="8">
        <v>0</v>
      </c>
      <c r="H158" s="50">
        <v>0</v>
      </c>
      <c r="I158" s="183">
        <v>0</v>
      </c>
      <c r="J158" s="50">
        <v>0</v>
      </c>
      <c r="K158" s="50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</row>
    <row r="159" spans="1:16" ht="23.25" thickBot="1">
      <c r="A159" s="200"/>
      <c r="B159" s="228"/>
      <c r="C159" s="245"/>
      <c r="D159" s="4" t="s">
        <v>14</v>
      </c>
      <c r="E159" s="8">
        <f>E162</f>
        <v>447.45</v>
      </c>
      <c r="F159" s="8">
        <f>F162</f>
        <v>3814.25</v>
      </c>
      <c r="G159" s="8">
        <v>0</v>
      </c>
      <c r="H159" s="50">
        <v>0</v>
      </c>
      <c r="I159" s="183">
        <v>0</v>
      </c>
      <c r="J159" s="50">
        <v>0</v>
      </c>
      <c r="K159" s="50">
        <v>0</v>
      </c>
      <c r="L159" s="8">
        <v>0</v>
      </c>
      <c r="M159" s="8">
        <v>0</v>
      </c>
      <c r="N159" s="8">
        <v>0</v>
      </c>
      <c r="O159" s="8">
        <v>0</v>
      </c>
      <c r="P159" s="8">
        <f>SUM(E159:I159)</f>
        <v>4261.7</v>
      </c>
    </row>
    <row r="160" spans="1:16" ht="23.25" thickBot="1">
      <c r="A160" s="200"/>
      <c r="B160" s="228"/>
      <c r="C160" s="245"/>
      <c r="D160" s="4" t="s">
        <v>15</v>
      </c>
      <c r="E160" s="8">
        <v>0</v>
      </c>
      <c r="F160" s="8">
        <v>0</v>
      </c>
      <c r="G160" s="8">
        <v>0</v>
      </c>
      <c r="H160" s="50">
        <v>0</v>
      </c>
      <c r="I160" s="183">
        <v>0</v>
      </c>
      <c r="J160" s="50">
        <v>0</v>
      </c>
      <c r="K160" s="50">
        <v>0</v>
      </c>
      <c r="L160" s="8">
        <v>0</v>
      </c>
      <c r="M160" s="8">
        <v>0</v>
      </c>
      <c r="N160" s="8">
        <v>0</v>
      </c>
      <c r="O160" s="8">
        <v>0</v>
      </c>
      <c r="P160" s="8">
        <f>SUM(E160:I160)</f>
        <v>0</v>
      </c>
    </row>
    <row r="161" spans="1:16" ht="54.75" customHeight="1" thickBot="1">
      <c r="A161" s="200"/>
      <c r="B161" s="228"/>
      <c r="C161" s="246"/>
      <c r="D161" s="92" t="s">
        <v>16</v>
      </c>
      <c r="E161" s="59">
        <v>0</v>
      </c>
      <c r="F161" s="59">
        <v>0</v>
      </c>
      <c r="G161" s="59">
        <v>0</v>
      </c>
      <c r="H161" s="121">
        <v>0</v>
      </c>
      <c r="I161" s="184">
        <v>0</v>
      </c>
      <c r="J161" s="50">
        <v>0</v>
      </c>
      <c r="K161" s="50">
        <v>0</v>
      </c>
      <c r="L161" s="8">
        <v>0</v>
      </c>
      <c r="M161" s="8">
        <v>0</v>
      </c>
      <c r="N161" s="8">
        <v>0</v>
      </c>
      <c r="O161" s="8">
        <v>0</v>
      </c>
      <c r="P161" s="46">
        <v>0</v>
      </c>
    </row>
    <row r="162" spans="1:16" ht="23.25" thickBot="1">
      <c r="A162" s="145" t="s">
        <v>80</v>
      </c>
      <c r="B162" s="27"/>
      <c r="C162" s="51" t="s">
        <v>23</v>
      </c>
      <c r="D162" s="24" t="s">
        <v>14</v>
      </c>
      <c r="E162" s="155">
        <v>447.45</v>
      </c>
      <c r="F162" s="179">
        <v>3814.25</v>
      </c>
      <c r="G162" s="180">
        <v>0</v>
      </c>
      <c r="H162" s="181">
        <v>0</v>
      </c>
      <c r="I162" s="154">
        <v>0</v>
      </c>
      <c r="J162" s="106">
        <v>0</v>
      </c>
      <c r="K162" s="106">
        <v>0</v>
      </c>
      <c r="L162" s="7">
        <v>0</v>
      </c>
      <c r="M162" s="7">
        <v>0</v>
      </c>
      <c r="N162" s="7">
        <v>0</v>
      </c>
      <c r="O162" s="7">
        <v>0</v>
      </c>
      <c r="P162" s="182">
        <f>SUM(E162:I162)</f>
        <v>4261.7</v>
      </c>
    </row>
    <row r="163" spans="1:16" ht="15.75" thickBot="1">
      <c r="A163" s="217">
        <v>5</v>
      </c>
      <c r="B163" s="220" t="s">
        <v>20</v>
      </c>
      <c r="C163" s="222" t="s">
        <v>52</v>
      </c>
      <c r="D163" s="4" t="s">
        <v>12</v>
      </c>
      <c r="E163" s="8">
        <f>E164+E165+E166+E167</f>
        <v>0</v>
      </c>
      <c r="F163" s="8">
        <f>F164+F165+F166+F167</f>
        <v>0.3</v>
      </c>
      <c r="G163" s="8">
        <f t="shared" ref="G163:O163" si="46">G164+G165+G166+G167</f>
        <v>0</v>
      </c>
      <c r="H163" s="50">
        <f t="shared" si="46"/>
        <v>0</v>
      </c>
      <c r="I163" s="50">
        <f t="shared" si="46"/>
        <v>0</v>
      </c>
      <c r="J163" s="50">
        <f t="shared" si="46"/>
        <v>0</v>
      </c>
      <c r="K163" s="50">
        <v>0</v>
      </c>
      <c r="L163" s="8">
        <f t="shared" si="46"/>
        <v>1.2</v>
      </c>
      <c r="M163" s="8">
        <f t="shared" si="46"/>
        <v>1.2</v>
      </c>
      <c r="N163" s="8">
        <f t="shared" si="46"/>
        <v>1.2</v>
      </c>
      <c r="O163" s="8">
        <f t="shared" si="46"/>
        <v>1.2</v>
      </c>
      <c r="P163" s="8">
        <f>SUM(E163:O163)</f>
        <v>5.1000000000000005</v>
      </c>
    </row>
    <row r="164" spans="1:16" ht="23.25" thickBot="1">
      <c r="A164" s="218"/>
      <c r="B164" s="203"/>
      <c r="C164" s="223"/>
      <c r="D164" s="4" t="s">
        <v>13</v>
      </c>
      <c r="E164" s="8">
        <v>0</v>
      </c>
      <c r="F164" s="8">
        <v>0</v>
      </c>
      <c r="G164" s="8">
        <v>0</v>
      </c>
      <c r="H164" s="50">
        <v>0</v>
      </c>
      <c r="I164" s="50">
        <v>0</v>
      </c>
      <c r="J164" s="50">
        <v>0</v>
      </c>
      <c r="K164" s="50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</row>
    <row r="165" spans="1:16" ht="23.25" thickBot="1">
      <c r="A165" s="218"/>
      <c r="B165" s="203"/>
      <c r="C165" s="223"/>
      <c r="D165" s="4" t="s">
        <v>14</v>
      </c>
      <c r="E165" s="8">
        <f>E173</f>
        <v>0</v>
      </c>
      <c r="F165" s="8">
        <v>0</v>
      </c>
      <c r="G165" s="8">
        <v>0</v>
      </c>
      <c r="H165" s="50">
        <v>0</v>
      </c>
      <c r="I165" s="50">
        <v>0</v>
      </c>
      <c r="J165" s="120">
        <v>0</v>
      </c>
      <c r="K165" s="120">
        <v>0</v>
      </c>
      <c r="L165" s="46">
        <v>0</v>
      </c>
      <c r="M165" s="46">
        <v>0</v>
      </c>
      <c r="N165" s="46">
        <v>0</v>
      </c>
      <c r="O165" s="46">
        <v>0</v>
      </c>
      <c r="P165" s="8">
        <f>SUM(E165:I165)</f>
        <v>0</v>
      </c>
    </row>
    <row r="166" spans="1:16" ht="23.25" thickBot="1">
      <c r="A166" s="218"/>
      <c r="B166" s="203"/>
      <c r="C166" s="223"/>
      <c r="D166" s="45" t="s">
        <v>15</v>
      </c>
      <c r="E166" s="46">
        <v>0</v>
      </c>
      <c r="F166" s="46">
        <v>0.3</v>
      </c>
      <c r="G166" s="46">
        <v>0</v>
      </c>
      <c r="H166" s="120">
        <v>0</v>
      </c>
      <c r="I166" s="178">
        <v>0</v>
      </c>
      <c r="J166" s="123">
        <v>0</v>
      </c>
      <c r="K166" s="49">
        <v>0</v>
      </c>
      <c r="L166" s="47">
        <v>1.2</v>
      </c>
      <c r="M166" s="47">
        <v>1.2</v>
      </c>
      <c r="N166" s="47">
        <v>1.2</v>
      </c>
      <c r="O166" s="48">
        <v>1.2</v>
      </c>
      <c r="P166" s="46">
        <f>SUM(E166:O166)</f>
        <v>5.1000000000000005</v>
      </c>
    </row>
    <row r="167" spans="1:16" ht="45.75" thickBot="1">
      <c r="A167" s="219"/>
      <c r="B167" s="221"/>
      <c r="C167" s="224"/>
      <c r="D167" s="53" t="s">
        <v>16</v>
      </c>
      <c r="E167" s="47">
        <v>0</v>
      </c>
      <c r="F167" s="47">
        <v>0</v>
      </c>
      <c r="G167" s="47">
        <v>0</v>
      </c>
      <c r="H167" s="49">
        <v>0</v>
      </c>
      <c r="I167" s="49">
        <v>0</v>
      </c>
      <c r="J167" s="50">
        <v>0</v>
      </c>
      <c r="K167" s="50">
        <v>0</v>
      </c>
      <c r="L167" s="8">
        <v>0</v>
      </c>
      <c r="M167" s="8">
        <v>0</v>
      </c>
      <c r="N167" s="8">
        <v>0</v>
      </c>
      <c r="O167" s="8">
        <v>0</v>
      </c>
      <c r="P167" s="48">
        <v>0</v>
      </c>
    </row>
    <row r="168" spans="1:16" ht="15.75" thickBot="1">
      <c r="A168" s="248">
        <v>6</v>
      </c>
      <c r="B168" s="202" t="s">
        <v>20</v>
      </c>
      <c r="C168" s="251" t="s">
        <v>55</v>
      </c>
      <c r="D168" s="14" t="s">
        <v>12</v>
      </c>
      <c r="E168" s="173">
        <f>E169+E170+E171+E172</f>
        <v>0</v>
      </c>
      <c r="F168" s="173">
        <f t="shared" ref="F168:I168" si="47">F169+F170+F171+F172</f>
        <v>0</v>
      </c>
      <c r="G168" s="173">
        <f t="shared" si="47"/>
        <v>7.87</v>
      </c>
      <c r="H168" s="176">
        <f t="shared" si="47"/>
        <v>52.357500000000002</v>
      </c>
      <c r="I168" s="156">
        <f t="shared" si="47"/>
        <v>40.299999999999997</v>
      </c>
      <c r="J168" s="156">
        <f t="shared" ref="J168:O168" si="48">J169+J170+J171+J172</f>
        <v>25</v>
      </c>
      <c r="K168" s="156">
        <f t="shared" si="48"/>
        <v>25</v>
      </c>
      <c r="L168" s="173">
        <f t="shared" si="48"/>
        <v>0</v>
      </c>
      <c r="M168" s="173">
        <f t="shared" si="48"/>
        <v>0</v>
      </c>
      <c r="N168" s="173">
        <f t="shared" si="48"/>
        <v>0</v>
      </c>
      <c r="O168" s="173">
        <f t="shared" si="48"/>
        <v>0</v>
      </c>
      <c r="P168" s="177">
        <f>SUM(E168:I168)</f>
        <v>100.5275</v>
      </c>
    </row>
    <row r="169" spans="1:16" ht="23.25" thickBot="1">
      <c r="A169" s="249"/>
      <c r="B169" s="203"/>
      <c r="C169" s="252"/>
      <c r="D169" s="18" t="s">
        <v>13</v>
      </c>
      <c r="E169" s="55">
        <v>0</v>
      </c>
      <c r="F169" s="47">
        <v>0</v>
      </c>
      <c r="G169" s="47">
        <v>0</v>
      </c>
      <c r="H169" s="49">
        <v>0</v>
      </c>
      <c r="I169" s="49">
        <v>0</v>
      </c>
      <c r="J169" s="124">
        <v>0</v>
      </c>
      <c r="K169" s="124">
        <v>0</v>
      </c>
      <c r="L169" s="54">
        <f t="shared" ref="L169:O169" si="49">L170+L171+L172+L173</f>
        <v>0</v>
      </c>
      <c r="M169" s="54">
        <f t="shared" si="49"/>
        <v>0</v>
      </c>
      <c r="N169" s="54">
        <f t="shared" si="49"/>
        <v>0</v>
      </c>
      <c r="O169" s="54">
        <f t="shared" si="49"/>
        <v>0</v>
      </c>
      <c r="P169" s="48">
        <f>SUM(E169:I169)</f>
        <v>0</v>
      </c>
    </row>
    <row r="170" spans="1:16" ht="23.25" thickBot="1">
      <c r="A170" s="249"/>
      <c r="B170" s="203"/>
      <c r="C170" s="252"/>
      <c r="D170" s="18" t="s">
        <v>14</v>
      </c>
      <c r="E170" s="56">
        <v>0</v>
      </c>
      <c r="F170" s="46">
        <v>0</v>
      </c>
      <c r="G170" s="46">
        <v>0</v>
      </c>
      <c r="H170" s="120">
        <v>0</v>
      </c>
      <c r="I170" s="120">
        <v>0</v>
      </c>
      <c r="J170" s="124">
        <v>0</v>
      </c>
      <c r="K170" s="124">
        <v>0</v>
      </c>
      <c r="L170" s="54">
        <f t="shared" ref="L170:O170" si="50">L171+L172+L173+L174</f>
        <v>0</v>
      </c>
      <c r="M170" s="54">
        <f t="shared" si="50"/>
        <v>0</v>
      </c>
      <c r="N170" s="54">
        <f t="shared" si="50"/>
        <v>0</v>
      </c>
      <c r="O170" s="54">
        <f t="shared" si="50"/>
        <v>0</v>
      </c>
      <c r="P170" s="57">
        <f>SUM(E170:I170)</f>
        <v>0</v>
      </c>
    </row>
    <row r="171" spans="1:16" ht="24" customHeight="1" thickBot="1">
      <c r="A171" s="249"/>
      <c r="B171" s="203"/>
      <c r="C171" s="252"/>
      <c r="D171" s="23" t="s">
        <v>15</v>
      </c>
      <c r="E171" s="55">
        <v>0</v>
      </c>
      <c r="F171" s="47">
        <v>0</v>
      </c>
      <c r="G171" s="47">
        <v>7.87</v>
      </c>
      <c r="H171" s="135">
        <v>52.357500000000002</v>
      </c>
      <c r="I171" s="49">
        <v>40.299999999999997</v>
      </c>
      <c r="J171" s="124">
        <v>25</v>
      </c>
      <c r="K171" s="124">
        <v>25</v>
      </c>
      <c r="L171" s="54">
        <f t="shared" ref="L171:O171" si="51">L172+L173+L174+L175</f>
        <v>0</v>
      </c>
      <c r="M171" s="54">
        <f t="shared" si="51"/>
        <v>0</v>
      </c>
      <c r="N171" s="54">
        <f t="shared" si="51"/>
        <v>0</v>
      </c>
      <c r="O171" s="54">
        <f t="shared" si="51"/>
        <v>0</v>
      </c>
      <c r="P171" s="48">
        <f>SUM(E171:I171)</f>
        <v>100.5275</v>
      </c>
    </row>
    <row r="172" spans="1:16" ht="63.75" customHeight="1" thickBot="1">
      <c r="A172" s="250"/>
      <c r="B172" s="203"/>
      <c r="C172" s="253"/>
      <c r="D172" s="24" t="s">
        <v>16</v>
      </c>
      <c r="E172" s="58">
        <v>0</v>
      </c>
      <c r="F172" s="59">
        <v>0</v>
      </c>
      <c r="G172" s="59">
        <v>0</v>
      </c>
      <c r="H172" s="121">
        <v>0</v>
      </c>
      <c r="I172" s="121">
        <v>0</v>
      </c>
      <c r="J172" s="124">
        <f t="shared" ref="J172:O172" si="52">J173+J174+J175+J176</f>
        <v>0</v>
      </c>
      <c r="K172" s="124">
        <f t="shared" si="52"/>
        <v>0</v>
      </c>
      <c r="L172" s="54">
        <f t="shared" si="52"/>
        <v>0</v>
      </c>
      <c r="M172" s="54">
        <f t="shared" si="52"/>
        <v>0</v>
      </c>
      <c r="N172" s="54">
        <f t="shared" si="52"/>
        <v>0</v>
      </c>
      <c r="O172" s="54">
        <f t="shared" si="52"/>
        <v>0</v>
      </c>
      <c r="P172" s="60">
        <f>SUM(E172:I172)</f>
        <v>0</v>
      </c>
    </row>
    <row r="173" spans="1:16" ht="15.75" thickBot="1">
      <c r="A173" s="199">
        <v>7</v>
      </c>
      <c r="B173" s="202" t="s">
        <v>20</v>
      </c>
      <c r="C173" s="203" t="s">
        <v>53</v>
      </c>
      <c r="D173" s="4" t="s">
        <v>12</v>
      </c>
      <c r="E173" s="7">
        <f>E174+E175+E176+E177</f>
        <v>0</v>
      </c>
      <c r="F173" s="5">
        <f>F174+F175+F176+F177</f>
        <v>5227.3347899999999</v>
      </c>
      <c r="G173" s="7">
        <v>0</v>
      </c>
      <c r="H173" s="106">
        <v>0</v>
      </c>
      <c r="I173" s="106">
        <v>0</v>
      </c>
      <c r="J173" s="156">
        <f t="shared" ref="J173:O173" si="53">J174+J175+J176+J177</f>
        <v>0</v>
      </c>
      <c r="K173" s="156">
        <f t="shared" si="53"/>
        <v>0</v>
      </c>
      <c r="L173" s="173">
        <f t="shared" si="53"/>
        <v>0</v>
      </c>
      <c r="M173" s="173">
        <f t="shared" si="53"/>
        <v>0</v>
      </c>
      <c r="N173" s="173">
        <f t="shared" si="53"/>
        <v>0</v>
      </c>
      <c r="O173" s="173">
        <f t="shared" si="53"/>
        <v>0</v>
      </c>
      <c r="P173" s="5">
        <f t="shared" ref="P173" si="54">SUM(E173:I173)</f>
        <v>5227.3347899999999</v>
      </c>
    </row>
    <row r="174" spans="1:16" ht="23.25" thickBot="1">
      <c r="A174" s="200"/>
      <c r="B174" s="203"/>
      <c r="C174" s="203"/>
      <c r="D174" s="4" t="s">
        <v>13</v>
      </c>
      <c r="E174" s="8">
        <v>0</v>
      </c>
      <c r="F174" s="9">
        <f>F178</f>
        <v>5180.24514</v>
      </c>
      <c r="G174" s="8">
        <v>0</v>
      </c>
      <c r="H174" s="50">
        <v>0</v>
      </c>
      <c r="I174" s="50">
        <v>0</v>
      </c>
      <c r="J174" s="124">
        <f t="shared" ref="J174:O174" si="55">J175+J176+J177+J178</f>
        <v>0</v>
      </c>
      <c r="K174" s="124">
        <f t="shared" si="55"/>
        <v>0</v>
      </c>
      <c r="L174" s="54">
        <f t="shared" si="55"/>
        <v>0</v>
      </c>
      <c r="M174" s="54">
        <f t="shared" si="55"/>
        <v>0</v>
      </c>
      <c r="N174" s="54">
        <f t="shared" si="55"/>
        <v>0</v>
      </c>
      <c r="O174" s="54">
        <f t="shared" si="55"/>
        <v>0</v>
      </c>
      <c r="P174" s="9">
        <f>SUM(E174:I174)</f>
        <v>5180.24514</v>
      </c>
    </row>
    <row r="175" spans="1:16" ht="23.25" thickBot="1">
      <c r="A175" s="200"/>
      <c r="B175" s="203"/>
      <c r="C175" s="203"/>
      <c r="D175" s="4" t="s">
        <v>14</v>
      </c>
      <c r="E175" s="8"/>
      <c r="F175" s="8">
        <f>F179</f>
        <v>47.089649999999999</v>
      </c>
      <c r="G175" s="8">
        <v>0</v>
      </c>
      <c r="H175" s="50">
        <v>0</v>
      </c>
      <c r="I175" s="50">
        <v>0</v>
      </c>
      <c r="J175" s="124">
        <f t="shared" ref="J175:O175" si="56">J176+J177+J178+J179</f>
        <v>0</v>
      </c>
      <c r="K175" s="124">
        <f t="shared" si="56"/>
        <v>0</v>
      </c>
      <c r="L175" s="54">
        <f t="shared" si="56"/>
        <v>0</v>
      </c>
      <c r="M175" s="54">
        <f t="shared" si="56"/>
        <v>0</v>
      </c>
      <c r="N175" s="54">
        <f t="shared" si="56"/>
        <v>0</v>
      </c>
      <c r="O175" s="54">
        <f t="shared" si="56"/>
        <v>0</v>
      </c>
      <c r="P175" s="8">
        <f>SUM(E175:I175)</f>
        <v>47.089649999999999</v>
      </c>
    </row>
    <row r="176" spans="1:16" ht="26.25" customHeight="1" thickBot="1">
      <c r="A176" s="200"/>
      <c r="B176" s="203"/>
      <c r="C176" s="203"/>
      <c r="D176" s="4" t="s">
        <v>15</v>
      </c>
      <c r="E176" s="8">
        <v>0</v>
      </c>
      <c r="F176" s="8">
        <v>0</v>
      </c>
      <c r="G176" s="8">
        <v>0</v>
      </c>
      <c r="H176" s="50">
        <v>0</v>
      </c>
      <c r="I176" s="50">
        <v>0</v>
      </c>
      <c r="J176" s="124">
        <f t="shared" ref="J176:O176" si="57">J177+J178+J179+J180</f>
        <v>0</v>
      </c>
      <c r="K176" s="124">
        <f t="shared" si="57"/>
        <v>0</v>
      </c>
      <c r="L176" s="54">
        <f t="shared" si="57"/>
        <v>0</v>
      </c>
      <c r="M176" s="54">
        <f t="shared" si="57"/>
        <v>0</v>
      </c>
      <c r="N176" s="54">
        <f t="shared" si="57"/>
        <v>0</v>
      </c>
      <c r="O176" s="54">
        <f t="shared" si="57"/>
        <v>0</v>
      </c>
      <c r="P176" s="8">
        <f>SUM(E176:I176)</f>
        <v>0</v>
      </c>
    </row>
    <row r="177" spans="1:16" ht="45.75" thickBot="1">
      <c r="A177" s="200"/>
      <c r="B177" s="203"/>
      <c r="C177" s="203"/>
      <c r="D177" s="45" t="s">
        <v>16</v>
      </c>
      <c r="E177" s="46">
        <v>0</v>
      </c>
      <c r="F177" s="46">
        <v>0</v>
      </c>
      <c r="G177" s="46">
        <v>0</v>
      </c>
      <c r="H177" s="120">
        <v>0</v>
      </c>
      <c r="I177" s="120">
        <v>0</v>
      </c>
      <c r="J177" s="124">
        <f t="shared" ref="J177:O177" si="58">J178+J179+J180+J181</f>
        <v>0</v>
      </c>
      <c r="K177" s="124">
        <f t="shared" si="58"/>
        <v>0</v>
      </c>
      <c r="L177" s="54">
        <f t="shared" si="58"/>
        <v>0</v>
      </c>
      <c r="M177" s="54">
        <f t="shared" si="58"/>
        <v>0</v>
      </c>
      <c r="N177" s="54">
        <f t="shared" si="58"/>
        <v>0</v>
      </c>
      <c r="O177" s="54">
        <f t="shared" si="58"/>
        <v>0</v>
      </c>
      <c r="P177" s="46">
        <v>0</v>
      </c>
    </row>
    <row r="178" spans="1:16" ht="23.25" thickBot="1">
      <c r="A178" s="205" t="s">
        <v>89</v>
      </c>
      <c r="B178" s="254"/>
      <c r="C178" s="196" t="s">
        <v>23</v>
      </c>
      <c r="D178" s="24" t="s">
        <v>13</v>
      </c>
      <c r="E178" s="49">
        <v>0</v>
      </c>
      <c r="F178" s="61">
        <v>5180.24514</v>
      </c>
      <c r="G178" s="52">
        <v>0</v>
      </c>
      <c r="H178" s="122">
        <v>0</v>
      </c>
      <c r="I178" s="175">
        <v>0</v>
      </c>
      <c r="J178" s="124">
        <f t="shared" ref="J178:O178" si="59">J179+J180+J181+J182</f>
        <v>0</v>
      </c>
      <c r="K178" s="124">
        <f t="shared" si="59"/>
        <v>0</v>
      </c>
      <c r="L178" s="54">
        <f t="shared" si="59"/>
        <v>0</v>
      </c>
      <c r="M178" s="54">
        <f t="shared" si="59"/>
        <v>0</v>
      </c>
      <c r="N178" s="54">
        <f t="shared" si="59"/>
        <v>0</v>
      </c>
      <c r="O178" s="54">
        <f t="shared" si="59"/>
        <v>0</v>
      </c>
      <c r="P178" s="62">
        <f>SUM(E178:I178)</f>
        <v>5180.24514</v>
      </c>
    </row>
    <row r="179" spans="1:16" ht="23.25" thickBot="1">
      <c r="A179" s="207"/>
      <c r="B179" s="255"/>
      <c r="C179" s="198"/>
      <c r="D179" s="24" t="s">
        <v>14</v>
      </c>
      <c r="E179" s="20">
        <v>0</v>
      </c>
      <c r="F179" s="63">
        <v>47.089649999999999</v>
      </c>
      <c r="G179" s="20">
        <v>0</v>
      </c>
      <c r="H179" s="110">
        <v>0</v>
      </c>
      <c r="I179" s="111">
        <v>0</v>
      </c>
      <c r="J179" s="124">
        <f t="shared" ref="J179:O179" si="60">J180+J181+J182+J183</f>
        <v>0</v>
      </c>
      <c r="K179" s="124">
        <f t="shared" si="60"/>
        <v>0</v>
      </c>
      <c r="L179" s="54">
        <f t="shared" si="60"/>
        <v>0</v>
      </c>
      <c r="M179" s="54">
        <f t="shared" si="60"/>
        <v>0</v>
      </c>
      <c r="N179" s="54">
        <f t="shared" si="60"/>
        <v>0</v>
      </c>
      <c r="O179" s="54">
        <f t="shared" si="60"/>
        <v>0</v>
      </c>
      <c r="P179" s="63">
        <f>SUM(E179:I179)</f>
        <v>47.089649999999999</v>
      </c>
    </row>
    <row r="180" spans="1:16" ht="15.75" thickBot="1">
      <c r="A180" s="205">
        <v>8</v>
      </c>
      <c r="B180" s="202" t="s">
        <v>20</v>
      </c>
      <c r="C180" s="214" t="s">
        <v>58</v>
      </c>
      <c r="D180" s="4" t="s">
        <v>12</v>
      </c>
      <c r="E180" s="159">
        <f>E181+E182+E183+E184</f>
        <v>0</v>
      </c>
      <c r="F180" s="172">
        <f>F181+F183+F182+F184</f>
        <v>284.18400000000003</v>
      </c>
      <c r="G180" s="160">
        <f t="shared" ref="G180:I180" si="61">G181+G183+G182+G184</f>
        <v>0</v>
      </c>
      <c r="H180" s="151">
        <f t="shared" si="61"/>
        <v>0</v>
      </c>
      <c r="I180" s="157">
        <f t="shared" si="61"/>
        <v>0</v>
      </c>
      <c r="J180" s="156">
        <f t="shared" ref="J180:O180" si="62">J181+J182+J183+J184</f>
        <v>0</v>
      </c>
      <c r="K180" s="156">
        <f t="shared" si="62"/>
        <v>0</v>
      </c>
      <c r="L180" s="173">
        <f t="shared" si="62"/>
        <v>0</v>
      </c>
      <c r="M180" s="173">
        <f t="shared" si="62"/>
        <v>0</v>
      </c>
      <c r="N180" s="173">
        <f t="shared" si="62"/>
        <v>0</v>
      </c>
      <c r="O180" s="173">
        <f t="shared" si="62"/>
        <v>0</v>
      </c>
      <c r="P180" s="174">
        <f>P181+P182+P183+P184</f>
        <v>284.18400000000003</v>
      </c>
    </row>
    <row r="181" spans="1:16" ht="23.25" thickBot="1">
      <c r="A181" s="206"/>
      <c r="B181" s="203"/>
      <c r="C181" s="215"/>
      <c r="D181" s="4" t="s">
        <v>13</v>
      </c>
      <c r="E181" s="15">
        <v>0</v>
      </c>
      <c r="F181" s="16">
        <v>0</v>
      </c>
      <c r="G181" s="20">
        <v>0</v>
      </c>
      <c r="H181" s="126">
        <v>0</v>
      </c>
      <c r="I181" s="111">
        <v>0</v>
      </c>
      <c r="J181" s="124">
        <f t="shared" ref="J181:O181" si="63">J182+J183+J184+J185</f>
        <v>0</v>
      </c>
      <c r="K181" s="124">
        <f t="shared" si="63"/>
        <v>0</v>
      </c>
      <c r="L181" s="54">
        <f t="shared" si="63"/>
        <v>0</v>
      </c>
      <c r="M181" s="54">
        <f t="shared" si="63"/>
        <v>0</v>
      </c>
      <c r="N181" s="54">
        <f t="shared" si="63"/>
        <v>0</v>
      </c>
      <c r="O181" s="54">
        <f t="shared" si="63"/>
        <v>0</v>
      </c>
      <c r="P181" s="17">
        <f>SUM(E181:I181)</f>
        <v>0</v>
      </c>
    </row>
    <row r="182" spans="1:16" ht="23.25" thickBot="1">
      <c r="A182" s="206"/>
      <c r="B182" s="203"/>
      <c r="C182" s="215"/>
      <c r="D182" s="4" t="s">
        <v>14</v>
      </c>
      <c r="E182" s="15">
        <v>0</v>
      </c>
      <c r="F182" s="64">
        <f>F185</f>
        <v>284.18400000000003</v>
      </c>
      <c r="G182" s="20">
        <v>0</v>
      </c>
      <c r="H182" s="126">
        <v>0</v>
      </c>
      <c r="I182" s="111">
        <v>0</v>
      </c>
      <c r="J182" s="124">
        <f t="shared" ref="J182:O182" si="64">J183+J184+J185+J186</f>
        <v>0</v>
      </c>
      <c r="K182" s="124">
        <f t="shared" si="64"/>
        <v>0</v>
      </c>
      <c r="L182" s="54">
        <f t="shared" si="64"/>
        <v>0</v>
      </c>
      <c r="M182" s="54">
        <f t="shared" si="64"/>
        <v>0</v>
      </c>
      <c r="N182" s="54">
        <f t="shared" si="64"/>
        <v>0</v>
      </c>
      <c r="O182" s="54">
        <f t="shared" si="64"/>
        <v>0</v>
      </c>
      <c r="P182" s="65">
        <f>SUM(E182:I182)</f>
        <v>284.18400000000003</v>
      </c>
    </row>
    <row r="183" spans="1:16" ht="25.5" customHeight="1" thickBot="1">
      <c r="A183" s="206"/>
      <c r="B183" s="203"/>
      <c r="C183" s="215"/>
      <c r="D183" s="4" t="s">
        <v>15</v>
      </c>
      <c r="E183" s="15">
        <v>0</v>
      </c>
      <c r="F183" s="16">
        <v>0</v>
      </c>
      <c r="G183" s="20">
        <v>0</v>
      </c>
      <c r="H183" s="126">
        <v>0</v>
      </c>
      <c r="I183" s="111">
        <v>0</v>
      </c>
      <c r="J183" s="124">
        <f t="shared" ref="J183:O183" si="65">J184+J185+J186+J187</f>
        <v>0</v>
      </c>
      <c r="K183" s="124">
        <f t="shared" si="65"/>
        <v>0</v>
      </c>
      <c r="L183" s="54">
        <f t="shared" si="65"/>
        <v>0</v>
      </c>
      <c r="M183" s="54">
        <f t="shared" si="65"/>
        <v>0</v>
      </c>
      <c r="N183" s="54">
        <f t="shared" si="65"/>
        <v>0</v>
      </c>
      <c r="O183" s="54">
        <f t="shared" si="65"/>
        <v>0</v>
      </c>
      <c r="P183" s="17">
        <f>SUM(E183:I183)</f>
        <v>0</v>
      </c>
    </row>
    <row r="184" spans="1:16" ht="45.75" thickBot="1">
      <c r="A184" s="207"/>
      <c r="B184" s="203"/>
      <c r="C184" s="216"/>
      <c r="D184" s="45" t="s">
        <v>16</v>
      </c>
      <c r="E184" s="15">
        <v>0</v>
      </c>
      <c r="F184" s="16">
        <v>0</v>
      </c>
      <c r="G184" s="20">
        <v>0</v>
      </c>
      <c r="H184" s="110">
        <v>0</v>
      </c>
      <c r="I184" s="66">
        <v>0</v>
      </c>
      <c r="J184" s="127">
        <f t="shared" ref="J184:O184" si="66">J185+J186+J187+J188</f>
        <v>0</v>
      </c>
      <c r="K184" s="127">
        <f t="shared" si="66"/>
        <v>0</v>
      </c>
      <c r="L184" s="88">
        <f t="shared" si="66"/>
        <v>0</v>
      </c>
      <c r="M184" s="88">
        <f t="shared" si="66"/>
        <v>0</v>
      </c>
      <c r="N184" s="88">
        <f t="shared" si="66"/>
        <v>0</v>
      </c>
      <c r="O184" s="88">
        <f t="shared" si="66"/>
        <v>0</v>
      </c>
      <c r="P184" s="17">
        <f>SUM(E184:I184)</f>
        <v>0</v>
      </c>
    </row>
    <row r="185" spans="1:16" ht="34.5" thickBot="1">
      <c r="A185" s="146" t="s">
        <v>91</v>
      </c>
      <c r="B185" s="67"/>
      <c r="C185" s="72" t="s">
        <v>23</v>
      </c>
      <c r="D185" s="24" t="s">
        <v>14</v>
      </c>
      <c r="E185" s="20">
        <v>0</v>
      </c>
      <c r="F185" s="64">
        <v>284.18400000000003</v>
      </c>
      <c r="G185" s="20">
        <v>0</v>
      </c>
      <c r="H185" s="110">
        <v>0</v>
      </c>
      <c r="I185" s="111">
        <v>0</v>
      </c>
      <c r="J185" s="127">
        <f t="shared" ref="J185:O185" si="67">J186+J187+J188+J189</f>
        <v>0</v>
      </c>
      <c r="K185" s="127">
        <f t="shared" si="67"/>
        <v>0</v>
      </c>
      <c r="L185" s="88">
        <f t="shared" si="67"/>
        <v>0</v>
      </c>
      <c r="M185" s="88">
        <f t="shared" si="67"/>
        <v>0</v>
      </c>
      <c r="N185" s="88">
        <f t="shared" si="67"/>
        <v>0</v>
      </c>
      <c r="O185" s="88">
        <f t="shared" si="67"/>
        <v>0</v>
      </c>
      <c r="P185" s="64">
        <f>SUM(E185:I185)</f>
        <v>284.18400000000003</v>
      </c>
    </row>
    <row r="186" spans="1:16" ht="27" customHeight="1" thickBot="1">
      <c r="A186" s="205" t="s">
        <v>102</v>
      </c>
      <c r="B186" s="193" t="s">
        <v>20</v>
      </c>
      <c r="C186" s="196" t="s">
        <v>61</v>
      </c>
      <c r="D186" s="68" t="s">
        <v>12</v>
      </c>
      <c r="E186" s="159">
        <f>E187+E188+E189+E190</f>
        <v>0</v>
      </c>
      <c r="F186" s="160">
        <f t="shared" ref="F186:O186" si="68">F187+F188+F189+F190</f>
        <v>0</v>
      </c>
      <c r="G186" s="159">
        <f t="shared" si="68"/>
        <v>590</v>
      </c>
      <c r="H186" s="151">
        <f t="shared" si="68"/>
        <v>0</v>
      </c>
      <c r="I186" s="158">
        <f t="shared" si="68"/>
        <v>0</v>
      </c>
      <c r="J186" s="170">
        <f t="shared" si="68"/>
        <v>0</v>
      </c>
      <c r="K186" s="170">
        <f t="shared" si="68"/>
        <v>0</v>
      </c>
      <c r="L186" s="171">
        <f t="shared" si="68"/>
        <v>0</v>
      </c>
      <c r="M186" s="171">
        <f t="shared" si="68"/>
        <v>0</v>
      </c>
      <c r="N186" s="171">
        <f t="shared" si="68"/>
        <v>0</v>
      </c>
      <c r="O186" s="171">
        <f t="shared" si="68"/>
        <v>0</v>
      </c>
      <c r="P186" s="162">
        <f>E186+F186+G186+H186+I186</f>
        <v>590</v>
      </c>
    </row>
    <row r="187" spans="1:16" ht="23.25" thickBot="1">
      <c r="A187" s="206"/>
      <c r="B187" s="194"/>
      <c r="C187" s="197"/>
      <c r="D187" s="69" t="s">
        <v>13</v>
      </c>
      <c r="E187" s="19">
        <v>0</v>
      </c>
      <c r="F187" s="16">
        <v>0</v>
      </c>
      <c r="G187" s="20">
        <v>0</v>
      </c>
      <c r="H187" s="110">
        <v>0</v>
      </c>
      <c r="I187" s="111">
        <v>0</v>
      </c>
      <c r="J187" s="127">
        <f t="shared" ref="J187:O187" si="69">J188+J189+J190+J191</f>
        <v>0</v>
      </c>
      <c r="K187" s="127">
        <f t="shared" si="69"/>
        <v>0</v>
      </c>
      <c r="L187" s="88">
        <f t="shared" si="69"/>
        <v>0</v>
      </c>
      <c r="M187" s="88">
        <f t="shared" si="69"/>
        <v>0</v>
      </c>
      <c r="N187" s="88">
        <f t="shared" si="69"/>
        <v>0</v>
      </c>
      <c r="O187" s="88">
        <f t="shared" si="69"/>
        <v>0</v>
      </c>
      <c r="P187" s="16">
        <f t="shared" ref="P187:P190" si="70">SUM(E187:I187)</f>
        <v>0</v>
      </c>
    </row>
    <row r="188" spans="1:16" ht="23.25" thickBot="1">
      <c r="A188" s="206"/>
      <c r="B188" s="194"/>
      <c r="C188" s="197"/>
      <c r="D188" s="70" t="s">
        <v>14</v>
      </c>
      <c r="E188" s="66">
        <v>0</v>
      </c>
      <c r="F188" s="22">
        <v>0</v>
      </c>
      <c r="G188" s="66">
        <v>584.1</v>
      </c>
      <c r="H188" s="112">
        <v>0</v>
      </c>
      <c r="I188" s="66">
        <v>0</v>
      </c>
      <c r="J188" s="127">
        <f t="shared" ref="J188:O188" si="71">J189+J190+J191+J192</f>
        <v>0</v>
      </c>
      <c r="K188" s="127">
        <f t="shared" si="71"/>
        <v>0</v>
      </c>
      <c r="L188" s="88">
        <f t="shared" si="71"/>
        <v>0</v>
      </c>
      <c r="M188" s="88">
        <f t="shared" si="71"/>
        <v>0</v>
      </c>
      <c r="N188" s="88">
        <f t="shared" si="71"/>
        <v>0</v>
      </c>
      <c r="O188" s="88">
        <f t="shared" si="71"/>
        <v>0</v>
      </c>
      <c r="P188" s="22">
        <f t="shared" si="70"/>
        <v>584.1</v>
      </c>
    </row>
    <row r="189" spans="1:16" ht="25.5" customHeight="1" thickBot="1">
      <c r="A189" s="206"/>
      <c r="B189" s="194"/>
      <c r="C189" s="197"/>
      <c r="D189" s="69" t="s">
        <v>15</v>
      </c>
      <c r="E189" s="19">
        <v>0</v>
      </c>
      <c r="F189" s="16">
        <v>0</v>
      </c>
      <c r="G189" s="20">
        <v>5.9</v>
      </c>
      <c r="H189" s="110">
        <v>0</v>
      </c>
      <c r="I189" s="111">
        <v>0</v>
      </c>
      <c r="J189" s="127">
        <f t="shared" ref="J189:O189" si="72">J190+J191+J192+J193</f>
        <v>0</v>
      </c>
      <c r="K189" s="127">
        <f t="shared" si="72"/>
        <v>0</v>
      </c>
      <c r="L189" s="88">
        <f t="shared" si="72"/>
        <v>0</v>
      </c>
      <c r="M189" s="88">
        <f t="shared" si="72"/>
        <v>0</v>
      </c>
      <c r="N189" s="88">
        <f t="shared" si="72"/>
        <v>0</v>
      </c>
      <c r="O189" s="88">
        <f t="shared" si="72"/>
        <v>0</v>
      </c>
      <c r="P189" s="16">
        <f t="shared" si="70"/>
        <v>5.9</v>
      </c>
    </row>
    <row r="190" spans="1:16" ht="45.75" thickBot="1">
      <c r="A190" s="207"/>
      <c r="B190" s="195"/>
      <c r="C190" s="198"/>
      <c r="D190" s="71" t="s">
        <v>16</v>
      </c>
      <c r="E190" s="29">
        <v>0</v>
      </c>
      <c r="F190" s="25">
        <v>0</v>
      </c>
      <c r="G190" s="29">
        <v>0</v>
      </c>
      <c r="H190" s="115">
        <v>0</v>
      </c>
      <c r="I190" s="114">
        <v>0</v>
      </c>
      <c r="J190" s="128">
        <f t="shared" ref="J190:O190" si="73">J191+J192+J193+J194</f>
        <v>0</v>
      </c>
      <c r="K190" s="128">
        <f t="shared" si="73"/>
        <v>0</v>
      </c>
      <c r="L190" s="89">
        <f t="shared" si="73"/>
        <v>0</v>
      </c>
      <c r="M190" s="89">
        <f t="shared" si="73"/>
        <v>0</v>
      </c>
      <c r="N190" s="89">
        <f t="shared" si="73"/>
        <v>0</v>
      </c>
      <c r="O190" s="90">
        <f t="shared" si="73"/>
        <v>0</v>
      </c>
      <c r="P190" s="25">
        <f t="shared" si="70"/>
        <v>0</v>
      </c>
    </row>
    <row r="191" spans="1:16" ht="17.25" customHeight="1" thickBot="1">
      <c r="A191" s="259">
        <v>10</v>
      </c>
      <c r="B191" s="193" t="s">
        <v>20</v>
      </c>
      <c r="C191" s="256" t="s">
        <v>70</v>
      </c>
      <c r="D191" s="14" t="s">
        <v>12</v>
      </c>
      <c r="E191" s="164">
        <v>0</v>
      </c>
      <c r="F191" s="162">
        <v>0</v>
      </c>
      <c r="G191" s="159">
        <v>0</v>
      </c>
      <c r="H191" s="168">
        <f>H193+H194</f>
        <v>940.55199999999991</v>
      </c>
      <c r="I191" s="152">
        <v>0</v>
      </c>
      <c r="J191" s="166">
        <v>0</v>
      </c>
      <c r="K191" s="158">
        <v>0</v>
      </c>
      <c r="L191" s="164">
        <v>0</v>
      </c>
      <c r="M191" s="162">
        <v>0</v>
      </c>
      <c r="N191" s="159">
        <v>0</v>
      </c>
      <c r="O191" s="162">
        <v>0</v>
      </c>
      <c r="P191" s="169">
        <f>P193+P194</f>
        <v>940.55199999999991</v>
      </c>
    </row>
    <row r="192" spans="1:16" ht="23.25" thickBot="1">
      <c r="A192" s="260"/>
      <c r="B192" s="194"/>
      <c r="C192" s="257"/>
      <c r="D192" s="18" t="s">
        <v>13</v>
      </c>
      <c r="E192" s="74">
        <v>0</v>
      </c>
      <c r="F192" s="17">
        <v>0</v>
      </c>
      <c r="G192" s="15">
        <v>0</v>
      </c>
      <c r="H192" s="110">
        <v>0</v>
      </c>
      <c r="I192" s="113">
        <v>0</v>
      </c>
      <c r="J192" s="126">
        <v>0</v>
      </c>
      <c r="K192" s="109">
        <v>0</v>
      </c>
      <c r="L192" s="74">
        <v>0</v>
      </c>
      <c r="M192" s="17">
        <v>0</v>
      </c>
      <c r="N192" s="15">
        <v>0</v>
      </c>
      <c r="O192" s="17">
        <v>0</v>
      </c>
      <c r="P192" s="16">
        <v>0</v>
      </c>
    </row>
    <row r="193" spans="1:16" ht="23.25" thickBot="1">
      <c r="A193" s="260"/>
      <c r="B193" s="194"/>
      <c r="C193" s="257"/>
      <c r="D193" s="18" t="s">
        <v>14</v>
      </c>
      <c r="E193" s="74">
        <v>0</v>
      </c>
      <c r="F193" s="17">
        <v>0</v>
      </c>
      <c r="G193" s="15">
        <v>0</v>
      </c>
      <c r="H193" s="136">
        <f>H198</f>
        <v>629.54121999999995</v>
      </c>
      <c r="I193" s="113">
        <v>0</v>
      </c>
      <c r="J193" s="126">
        <v>0</v>
      </c>
      <c r="K193" s="109">
        <v>0</v>
      </c>
      <c r="L193" s="74">
        <v>0</v>
      </c>
      <c r="M193" s="17">
        <v>0</v>
      </c>
      <c r="N193" s="15">
        <v>0</v>
      </c>
      <c r="O193" s="17">
        <v>0</v>
      </c>
      <c r="P193" s="94">
        <f>SUM(E193:O193)</f>
        <v>629.54121999999995</v>
      </c>
    </row>
    <row r="194" spans="1:16" ht="23.25" thickBot="1">
      <c r="A194" s="260"/>
      <c r="B194" s="194"/>
      <c r="C194" s="257"/>
      <c r="D194" s="18" t="s">
        <v>15</v>
      </c>
      <c r="E194" s="74">
        <v>0</v>
      </c>
      <c r="F194" s="17">
        <v>0</v>
      </c>
      <c r="G194" s="15">
        <v>0</v>
      </c>
      <c r="H194" s="133">
        <f>H199</f>
        <v>311.01078000000001</v>
      </c>
      <c r="I194" s="113">
        <v>0</v>
      </c>
      <c r="J194" s="126">
        <v>0</v>
      </c>
      <c r="K194" s="109">
        <v>0</v>
      </c>
      <c r="L194" s="74">
        <v>0</v>
      </c>
      <c r="M194" s="17">
        <v>0</v>
      </c>
      <c r="N194" s="15">
        <v>0</v>
      </c>
      <c r="O194" s="17">
        <v>0</v>
      </c>
      <c r="P194" s="27">
        <f>SUM(E194:O194)</f>
        <v>311.01078000000001</v>
      </c>
    </row>
    <row r="195" spans="1:16" ht="45.75" thickBot="1">
      <c r="A195" s="260"/>
      <c r="B195" s="195"/>
      <c r="C195" s="258"/>
      <c r="D195" s="93" t="s">
        <v>16</v>
      </c>
      <c r="E195" s="74">
        <v>0</v>
      </c>
      <c r="F195" s="17">
        <v>0</v>
      </c>
      <c r="G195" s="15">
        <v>0</v>
      </c>
      <c r="H195" s="112">
        <v>0</v>
      </c>
      <c r="I195" s="113">
        <v>0</v>
      </c>
      <c r="J195" s="126">
        <v>0</v>
      </c>
      <c r="K195" s="109">
        <v>0</v>
      </c>
      <c r="L195" s="74">
        <v>0</v>
      </c>
      <c r="M195" s="17">
        <v>0</v>
      </c>
      <c r="N195" s="15">
        <v>0</v>
      </c>
      <c r="O195" s="17">
        <v>0</v>
      </c>
      <c r="P195" s="22">
        <v>0</v>
      </c>
    </row>
    <row r="196" spans="1:16" ht="14.25" customHeight="1" thickBot="1">
      <c r="A196" s="190" t="s">
        <v>103</v>
      </c>
      <c r="B196" s="254"/>
      <c r="C196" s="256" t="s">
        <v>71</v>
      </c>
      <c r="D196" s="14" t="s">
        <v>12</v>
      </c>
      <c r="E196" s="164">
        <v>0</v>
      </c>
      <c r="F196" s="162">
        <v>0</v>
      </c>
      <c r="G196" s="159">
        <v>0</v>
      </c>
      <c r="H196" s="165">
        <f>H198+H199</f>
        <v>940.55199999999991</v>
      </c>
      <c r="I196" s="152">
        <v>0</v>
      </c>
      <c r="J196" s="166">
        <v>0</v>
      </c>
      <c r="K196" s="158">
        <v>0</v>
      </c>
      <c r="L196" s="164">
        <v>0</v>
      </c>
      <c r="M196" s="162">
        <v>0</v>
      </c>
      <c r="N196" s="159">
        <v>0</v>
      </c>
      <c r="O196" s="162">
        <v>0</v>
      </c>
      <c r="P196" s="167">
        <f>SUM(E196:O196)</f>
        <v>940.55199999999991</v>
      </c>
    </row>
    <row r="197" spans="1:16" ht="23.25" thickBot="1">
      <c r="A197" s="191"/>
      <c r="B197" s="261"/>
      <c r="C197" s="257"/>
      <c r="D197" s="18" t="s">
        <v>13</v>
      </c>
      <c r="E197" s="74">
        <v>0</v>
      </c>
      <c r="F197" s="17">
        <v>0</v>
      </c>
      <c r="G197" s="15">
        <v>0</v>
      </c>
      <c r="H197" s="112">
        <v>0</v>
      </c>
      <c r="I197" s="113">
        <v>0</v>
      </c>
      <c r="J197" s="126">
        <v>0</v>
      </c>
      <c r="K197" s="109">
        <v>0</v>
      </c>
      <c r="L197" s="74">
        <v>0</v>
      </c>
      <c r="M197" s="17">
        <v>0</v>
      </c>
      <c r="N197" s="15">
        <v>0</v>
      </c>
      <c r="O197" s="17">
        <v>0</v>
      </c>
      <c r="P197" s="22">
        <v>0</v>
      </c>
    </row>
    <row r="198" spans="1:16" ht="23.25" thickBot="1">
      <c r="A198" s="191"/>
      <c r="B198" s="261"/>
      <c r="C198" s="257"/>
      <c r="D198" s="18" t="s">
        <v>14</v>
      </c>
      <c r="E198" s="74">
        <v>0</v>
      </c>
      <c r="F198" s="17">
        <v>0</v>
      </c>
      <c r="G198" s="15">
        <v>0</v>
      </c>
      <c r="H198" s="133">
        <v>629.54121999999995</v>
      </c>
      <c r="I198" s="113">
        <v>0</v>
      </c>
      <c r="J198" s="126">
        <v>0</v>
      </c>
      <c r="K198" s="109">
        <v>0</v>
      </c>
      <c r="L198" s="74">
        <v>0</v>
      </c>
      <c r="M198" s="17">
        <v>0</v>
      </c>
      <c r="N198" s="15">
        <v>0</v>
      </c>
      <c r="O198" s="17">
        <v>0</v>
      </c>
      <c r="P198" s="27">
        <f>SUM(E198:O198)</f>
        <v>629.54121999999995</v>
      </c>
    </row>
    <row r="199" spans="1:16" ht="23.25" thickBot="1">
      <c r="A199" s="191"/>
      <c r="B199" s="261"/>
      <c r="C199" s="257"/>
      <c r="D199" s="18" t="s">
        <v>15</v>
      </c>
      <c r="E199" s="74">
        <v>0</v>
      </c>
      <c r="F199" s="17">
        <v>0</v>
      </c>
      <c r="G199" s="15">
        <v>0</v>
      </c>
      <c r="H199" s="136">
        <v>311.01078000000001</v>
      </c>
      <c r="I199" s="113">
        <v>0</v>
      </c>
      <c r="J199" s="126">
        <v>0</v>
      </c>
      <c r="K199" s="109">
        <v>0</v>
      </c>
      <c r="L199" s="74">
        <v>0</v>
      </c>
      <c r="M199" s="17">
        <v>0</v>
      </c>
      <c r="N199" s="15">
        <v>0</v>
      </c>
      <c r="O199" s="17">
        <v>0</v>
      </c>
      <c r="P199" s="94">
        <f>SUM(E199:O199)</f>
        <v>311.01078000000001</v>
      </c>
    </row>
    <row r="200" spans="1:16" ht="79.5" customHeight="1" thickBot="1">
      <c r="A200" s="192"/>
      <c r="B200" s="255"/>
      <c r="C200" s="258"/>
      <c r="D200" s="93" t="s">
        <v>16</v>
      </c>
      <c r="E200" s="19">
        <v>0</v>
      </c>
      <c r="F200" s="16">
        <v>0</v>
      </c>
      <c r="G200" s="20">
        <v>0</v>
      </c>
      <c r="H200" s="110">
        <v>0</v>
      </c>
      <c r="I200" s="125">
        <v>0</v>
      </c>
      <c r="J200" s="110">
        <v>0</v>
      </c>
      <c r="K200" s="111">
        <v>0</v>
      </c>
      <c r="L200" s="19">
        <v>0</v>
      </c>
      <c r="M200" s="16">
        <v>0</v>
      </c>
      <c r="N200" s="20">
        <v>0</v>
      </c>
      <c r="O200" s="16">
        <v>0</v>
      </c>
      <c r="P200" s="16">
        <v>0</v>
      </c>
    </row>
    <row r="201" spans="1:16" ht="17.25" customHeight="1" thickBot="1">
      <c r="A201" s="190" t="s">
        <v>104</v>
      </c>
      <c r="B201" s="193" t="s">
        <v>20</v>
      </c>
      <c r="C201" s="196" t="s">
        <v>73</v>
      </c>
      <c r="D201" s="14" t="s">
        <v>12</v>
      </c>
      <c r="E201" s="160">
        <v>0</v>
      </c>
      <c r="F201" s="160">
        <v>0</v>
      </c>
      <c r="G201" s="160">
        <v>0</v>
      </c>
      <c r="H201" s="151">
        <f>H204</f>
        <v>1925</v>
      </c>
      <c r="I201" s="151">
        <v>0</v>
      </c>
      <c r="J201" s="151">
        <v>0</v>
      </c>
      <c r="K201" s="151">
        <v>0</v>
      </c>
      <c r="L201" s="160">
        <v>0</v>
      </c>
      <c r="M201" s="160">
        <v>0</v>
      </c>
      <c r="N201" s="160">
        <v>0</v>
      </c>
      <c r="O201" s="163">
        <v>0</v>
      </c>
      <c r="P201" s="162">
        <f>SUM(E201:O201)</f>
        <v>1925</v>
      </c>
    </row>
    <row r="202" spans="1:16" ht="23.25" customHeight="1" thickBot="1">
      <c r="A202" s="191"/>
      <c r="B202" s="194"/>
      <c r="C202" s="197"/>
      <c r="D202" s="18" t="s">
        <v>13</v>
      </c>
      <c r="E202" s="16">
        <v>0</v>
      </c>
      <c r="F202" s="16">
        <v>0</v>
      </c>
      <c r="G202" s="16">
        <v>0</v>
      </c>
      <c r="H202" s="110">
        <v>0</v>
      </c>
      <c r="I202" s="110">
        <v>0</v>
      </c>
      <c r="J202" s="110">
        <v>0</v>
      </c>
      <c r="K202" s="110">
        <v>0</v>
      </c>
      <c r="L202" s="16">
        <v>0</v>
      </c>
      <c r="M202" s="16">
        <v>0</v>
      </c>
      <c r="N202" s="16">
        <v>0</v>
      </c>
      <c r="O202" s="19">
        <v>0</v>
      </c>
      <c r="P202" s="16">
        <f t="shared" ref="P202:P213" si="74">SUM(E202:O202)</f>
        <v>0</v>
      </c>
    </row>
    <row r="203" spans="1:16" ht="23.25" thickBot="1">
      <c r="A203" s="191"/>
      <c r="B203" s="194"/>
      <c r="C203" s="197"/>
      <c r="D203" s="18" t="s">
        <v>14</v>
      </c>
      <c r="E203" s="16">
        <v>0</v>
      </c>
      <c r="F203" s="16">
        <v>0</v>
      </c>
      <c r="G203" s="16">
        <v>0</v>
      </c>
      <c r="H203" s="110">
        <v>0</v>
      </c>
      <c r="I203" s="110">
        <v>0</v>
      </c>
      <c r="J203" s="110">
        <v>0</v>
      </c>
      <c r="K203" s="110">
        <v>0</v>
      </c>
      <c r="L203" s="16">
        <v>0</v>
      </c>
      <c r="M203" s="16">
        <v>0</v>
      </c>
      <c r="N203" s="16">
        <v>0</v>
      </c>
      <c r="O203" s="19">
        <v>0</v>
      </c>
      <c r="P203" s="22">
        <f t="shared" si="74"/>
        <v>0</v>
      </c>
    </row>
    <row r="204" spans="1:16" ht="23.25" thickBot="1">
      <c r="A204" s="191"/>
      <c r="B204" s="194"/>
      <c r="C204" s="197"/>
      <c r="D204" s="18" t="s">
        <v>15</v>
      </c>
      <c r="E204" s="16">
        <v>0</v>
      </c>
      <c r="F204" s="16">
        <v>0</v>
      </c>
      <c r="G204" s="16">
        <v>0</v>
      </c>
      <c r="H204" s="129">
        <f>H206+H207+H208+H209+H210+H211+H212+H213</f>
        <v>1925</v>
      </c>
      <c r="I204" s="110">
        <v>0</v>
      </c>
      <c r="J204" s="110">
        <v>0</v>
      </c>
      <c r="K204" s="110">
        <v>0</v>
      </c>
      <c r="L204" s="16">
        <v>0</v>
      </c>
      <c r="M204" s="16">
        <v>0</v>
      </c>
      <c r="N204" s="16">
        <v>0</v>
      </c>
      <c r="O204" s="19">
        <v>0</v>
      </c>
      <c r="P204" s="16">
        <f t="shared" si="74"/>
        <v>1925</v>
      </c>
    </row>
    <row r="205" spans="1:16" ht="45.75" thickBot="1">
      <c r="A205" s="192"/>
      <c r="B205" s="195"/>
      <c r="C205" s="198"/>
      <c r="D205" s="93" t="s">
        <v>16</v>
      </c>
      <c r="E205" s="16">
        <v>0</v>
      </c>
      <c r="F205" s="16">
        <v>0</v>
      </c>
      <c r="G205" s="16">
        <v>0</v>
      </c>
      <c r="H205" s="110">
        <v>0</v>
      </c>
      <c r="I205" s="110">
        <v>0</v>
      </c>
      <c r="J205" s="110">
        <v>0</v>
      </c>
      <c r="K205" s="110">
        <v>0</v>
      </c>
      <c r="L205" s="16">
        <v>0</v>
      </c>
      <c r="M205" s="16">
        <v>0</v>
      </c>
      <c r="N205" s="16">
        <v>0</v>
      </c>
      <c r="O205" s="19">
        <v>0</v>
      </c>
      <c r="P205" s="22">
        <f t="shared" si="74"/>
        <v>0</v>
      </c>
    </row>
    <row r="206" spans="1:16" ht="35.25" thickBot="1">
      <c r="A206" s="147" t="s">
        <v>105</v>
      </c>
      <c r="C206" s="78" t="s">
        <v>33</v>
      </c>
      <c r="D206" s="18" t="s">
        <v>15</v>
      </c>
      <c r="E206" s="19">
        <v>0</v>
      </c>
      <c r="F206" s="19">
        <v>0</v>
      </c>
      <c r="G206" s="19">
        <v>0</v>
      </c>
      <c r="H206" s="110">
        <v>375</v>
      </c>
      <c r="I206" s="125">
        <v>0</v>
      </c>
      <c r="J206" s="125">
        <v>0</v>
      </c>
      <c r="K206" s="125">
        <v>0</v>
      </c>
      <c r="L206" s="19">
        <v>0</v>
      </c>
      <c r="M206" s="19">
        <v>0</v>
      </c>
      <c r="N206" s="19">
        <v>0</v>
      </c>
      <c r="O206" s="19">
        <v>0</v>
      </c>
      <c r="P206" s="16">
        <f t="shared" si="74"/>
        <v>375</v>
      </c>
    </row>
    <row r="207" spans="1:16" ht="35.25" thickBot="1">
      <c r="A207" s="148" t="s">
        <v>106</v>
      </c>
      <c r="B207" s="100"/>
      <c r="C207" s="78" t="s">
        <v>35</v>
      </c>
      <c r="D207" s="18" t="s">
        <v>15</v>
      </c>
      <c r="E207" s="19">
        <v>0</v>
      </c>
      <c r="F207" s="19">
        <v>0</v>
      </c>
      <c r="G207" s="19">
        <v>0</v>
      </c>
      <c r="H207" s="110">
        <v>200</v>
      </c>
      <c r="I207" s="125">
        <v>0</v>
      </c>
      <c r="J207" s="125">
        <v>0</v>
      </c>
      <c r="K207" s="125">
        <v>0</v>
      </c>
      <c r="L207" s="19">
        <v>0</v>
      </c>
      <c r="M207" s="19">
        <v>0</v>
      </c>
      <c r="N207" s="19">
        <v>0</v>
      </c>
      <c r="O207" s="19">
        <v>0</v>
      </c>
      <c r="P207" s="22">
        <f t="shared" si="74"/>
        <v>200</v>
      </c>
    </row>
    <row r="208" spans="1:16" ht="35.25" thickBot="1">
      <c r="A208" s="149" t="s">
        <v>107</v>
      </c>
      <c r="C208" s="78" t="s">
        <v>34</v>
      </c>
      <c r="D208" s="18" t="s">
        <v>15</v>
      </c>
      <c r="E208" s="19">
        <v>0</v>
      </c>
      <c r="F208" s="19">
        <v>0</v>
      </c>
      <c r="G208" s="19">
        <v>0</v>
      </c>
      <c r="H208" s="110">
        <v>200</v>
      </c>
      <c r="I208" s="125">
        <v>0</v>
      </c>
      <c r="J208" s="125">
        <v>0</v>
      </c>
      <c r="K208" s="125">
        <v>0</v>
      </c>
      <c r="L208" s="19">
        <v>0</v>
      </c>
      <c r="M208" s="19">
        <v>0</v>
      </c>
      <c r="N208" s="19">
        <v>0</v>
      </c>
      <c r="O208" s="19">
        <v>0</v>
      </c>
      <c r="P208" s="16">
        <f t="shared" si="74"/>
        <v>200</v>
      </c>
    </row>
    <row r="209" spans="1:16" ht="35.25" thickBot="1">
      <c r="A209" s="148" t="s">
        <v>108</v>
      </c>
      <c r="B209" s="100"/>
      <c r="C209" s="98" t="s">
        <v>32</v>
      </c>
      <c r="D209" s="18" t="s">
        <v>15</v>
      </c>
      <c r="E209" s="19">
        <v>0</v>
      </c>
      <c r="F209" s="19">
        <v>0</v>
      </c>
      <c r="G209" s="19">
        <v>0</v>
      </c>
      <c r="H209" s="112">
        <v>200</v>
      </c>
      <c r="I209" s="125">
        <v>0</v>
      </c>
      <c r="J209" s="125">
        <v>0</v>
      </c>
      <c r="K209" s="125">
        <v>0</v>
      </c>
      <c r="L209" s="19">
        <v>0</v>
      </c>
      <c r="M209" s="19">
        <v>0</v>
      </c>
      <c r="N209" s="19">
        <v>0</v>
      </c>
      <c r="O209" s="19">
        <v>0</v>
      </c>
      <c r="P209" s="22">
        <f t="shared" si="74"/>
        <v>200</v>
      </c>
    </row>
    <row r="210" spans="1:16" ht="35.25" thickBot="1">
      <c r="A210" s="149" t="s">
        <v>109</v>
      </c>
      <c r="C210" s="99" t="s">
        <v>36</v>
      </c>
      <c r="D210" s="18" t="s">
        <v>15</v>
      </c>
      <c r="E210" s="19">
        <v>0</v>
      </c>
      <c r="F210" s="19">
        <v>0</v>
      </c>
      <c r="G210" s="19">
        <v>0</v>
      </c>
      <c r="H210" s="110">
        <v>400</v>
      </c>
      <c r="I210" s="125">
        <v>0</v>
      </c>
      <c r="J210" s="125">
        <v>0</v>
      </c>
      <c r="K210" s="125">
        <v>0</v>
      </c>
      <c r="L210" s="19">
        <v>0</v>
      </c>
      <c r="M210" s="19">
        <v>0</v>
      </c>
      <c r="N210" s="19">
        <v>0</v>
      </c>
      <c r="O210" s="19">
        <v>0</v>
      </c>
      <c r="P210" s="16">
        <f t="shared" si="74"/>
        <v>400</v>
      </c>
    </row>
    <row r="211" spans="1:16" ht="35.25" thickBot="1">
      <c r="A211" s="148" t="s">
        <v>110</v>
      </c>
      <c r="B211" s="100"/>
      <c r="C211" s="98" t="s">
        <v>41</v>
      </c>
      <c r="D211" s="18" t="s">
        <v>15</v>
      </c>
      <c r="E211" s="19">
        <v>0</v>
      </c>
      <c r="F211" s="19">
        <v>0</v>
      </c>
      <c r="G211" s="19">
        <v>0</v>
      </c>
      <c r="H211" s="112">
        <v>150</v>
      </c>
      <c r="I211" s="125">
        <v>0</v>
      </c>
      <c r="J211" s="125">
        <v>0</v>
      </c>
      <c r="K211" s="125">
        <v>0</v>
      </c>
      <c r="L211" s="19">
        <v>0</v>
      </c>
      <c r="M211" s="19">
        <v>0</v>
      </c>
      <c r="N211" s="19">
        <v>0</v>
      </c>
      <c r="O211" s="19">
        <v>0</v>
      </c>
      <c r="P211" s="22">
        <f t="shared" si="74"/>
        <v>150</v>
      </c>
    </row>
    <row r="212" spans="1:16" ht="35.25" thickBot="1">
      <c r="A212" s="147" t="s">
        <v>111</v>
      </c>
      <c r="B212" s="101"/>
      <c r="C212" s="102" t="s">
        <v>37</v>
      </c>
      <c r="D212" s="23" t="s">
        <v>15</v>
      </c>
      <c r="E212" s="74">
        <v>0</v>
      </c>
      <c r="F212" s="74">
        <v>0</v>
      </c>
      <c r="G212" s="74">
        <v>0</v>
      </c>
      <c r="H212" s="126">
        <v>200</v>
      </c>
      <c r="I212" s="113">
        <v>0</v>
      </c>
      <c r="J212" s="113">
        <v>0</v>
      </c>
      <c r="K212" s="113">
        <v>0</v>
      </c>
      <c r="L212" s="74">
        <v>0</v>
      </c>
      <c r="M212" s="74">
        <v>0</v>
      </c>
      <c r="N212" s="74">
        <v>0</v>
      </c>
      <c r="O212" s="74">
        <v>0</v>
      </c>
      <c r="P212" s="17">
        <f t="shared" si="74"/>
        <v>200</v>
      </c>
    </row>
    <row r="213" spans="1:16" ht="35.25" thickBot="1">
      <c r="A213" s="150" t="s">
        <v>112</v>
      </c>
      <c r="B213" s="103"/>
      <c r="C213" s="99" t="s">
        <v>23</v>
      </c>
      <c r="D213" s="24" t="s">
        <v>15</v>
      </c>
      <c r="E213" s="19">
        <v>0</v>
      </c>
      <c r="F213" s="19">
        <v>0</v>
      </c>
      <c r="G213" s="19">
        <v>0</v>
      </c>
      <c r="H213" s="110">
        <v>200</v>
      </c>
      <c r="I213" s="125">
        <v>0</v>
      </c>
      <c r="J213" s="125">
        <v>0</v>
      </c>
      <c r="K213" s="125">
        <v>0</v>
      </c>
      <c r="L213" s="19">
        <v>0</v>
      </c>
      <c r="M213" s="19">
        <v>0</v>
      </c>
      <c r="N213" s="19">
        <v>0</v>
      </c>
      <c r="O213" s="19">
        <v>0</v>
      </c>
      <c r="P213" s="16">
        <f t="shared" si="74"/>
        <v>200</v>
      </c>
    </row>
    <row r="214" spans="1:16" ht="15.75" thickBot="1">
      <c r="A214" s="190" t="s">
        <v>113</v>
      </c>
      <c r="B214" s="193" t="s">
        <v>20</v>
      </c>
      <c r="C214" s="196" t="s">
        <v>114</v>
      </c>
      <c r="D214" s="14" t="s">
        <v>12</v>
      </c>
      <c r="E214" s="160">
        <v>0</v>
      </c>
      <c r="F214" s="160">
        <v>0</v>
      </c>
      <c r="G214" s="160">
        <v>0</v>
      </c>
      <c r="H214" s="151">
        <f>H217</f>
        <v>0</v>
      </c>
      <c r="I214" s="151">
        <f>I217</f>
        <v>50</v>
      </c>
      <c r="J214" s="151">
        <v>0</v>
      </c>
      <c r="K214" s="151">
        <v>0</v>
      </c>
      <c r="L214" s="160">
        <v>0</v>
      </c>
      <c r="M214" s="160">
        <v>0</v>
      </c>
      <c r="N214" s="160">
        <v>0</v>
      </c>
      <c r="O214" s="163">
        <v>0</v>
      </c>
      <c r="P214" s="162">
        <f>SUM(E214:O214)</f>
        <v>50</v>
      </c>
    </row>
    <row r="215" spans="1:16" ht="23.25" thickBot="1">
      <c r="A215" s="191"/>
      <c r="B215" s="194"/>
      <c r="C215" s="197"/>
      <c r="D215" s="18" t="s">
        <v>13</v>
      </c>
      <c r="E215" s="16">
        <v>0</v>
      </c>
      <c r="F215" s="16">
        <v>0</v>
      </c>
      <c r="G215" s="16">
        <v>0</v>
      </c>
      <c r="H215" s="110">
        <v>0</v>
      </c>
      <c r="I215" s="110">
        <v>0</v>
      </c>
      <c r="J215" s="110">
        <v>0</v>
      </c>
      <c r="K215" s="110">
        <v>0</v>
      </c>
      <c r="L215" s="16">
        <v>0</v>
      </c>
      <c r="M215" s="16">
        <v>0</v>
      </c>
      <c r="N215" s="16">
        <v>0</v>
      </c>
      <c r="O215" s="19">
        <v>0</v>
      </c>
      <c r="P215" s="16">
        <f t="shared" ref="P215:P218" si="75">SUM(E215:O215)</f>
        <v>0</v>
      </c>
    </row>
    <row r="216" spans="1:16" ht="23.25" thickBot="1">
      <c r="A216" s="191"/>
      <c r="B216" s="194"/>
      <c r="C216" s="197"/>
      <c r="D216" s="18" t="s">
        <v>14</v>
      </c>
      <c r="E216" s="16">
        <v>0</v>
      </c>
      <c r="F216" s="16">
        <v>0</v>
      </c>
      <c r="G216" s="16">
        <v>0</v>
      </c>
      <c r="H216" s="110">
        <v>0</v>
      </c>
      <c r="I216" s="110">
        <v>0</v>
      </c>
      <c r="J216" s="110">
        <v>0</v>
      </c>
      <c r="K216" s="110">
        <v>0</v>
      </c>
      <c r="L216" s="16">
        <v>0</v>
      </c>
      <c r="M216" s="16">
        <v>0</v>
      </c>
      <c r="N216" s="16">
        <v>0</v>
      </c>
      <c r="O216" s="19">
        <v>0</v>
      </c>
      <c r="P216" s="22">
        <f t="shared" si="75"/>
        <v>0</v>
      </c>
    </row>
    <row r="217" spans="1:16" ht="23.25" thickBot="1">
      <c r="A217" s="191"/>
      <c r="B217" s="194"/>
      <c r="C217" s="197"/>
      <c r="D217" s="18" t="s">
        <v>15</v>
      </c>
      <c r="E217" s="16">
        <v>0</v>
      </c>
      <c r="F217" s="16">
        <v>0</v>
      </c>
      <c r="G217" s="16">
        <v>0</v>
      </c>
      <c r="H217" s="129">
        <f>H219+H220+H221+H222+H223+H224+H225+H226</f>
        <v>0</v>
      </c>
      <c r="I217" s="110">
        <v>50</v>
      </c>
      <c r="J217" s="110">
        <v>0</v>
      </c>
      <c r="K217" s="110">
        <v>0</v>
      </c>
      <c r="L217" s="16">
        <v>0</v>
      </c>
      <c r="M217" s="16">
        <v>0</v>
      </c>
      <c r="N217" s="16">
        <v>0</v>
      </c>
      <c r="O217" s="19">
        <v>0</v>
      </c>
      <c r="P217" s="16">
        <f t="shared" si="75"/>
        <v>50</v>
      </c>
    </row>
    <row r="218" spans="1:16" ht="45.75" thickBot="1">
      <c r="A218" s="192"/>
      <c r="B218" s="195"/>
      <c r="C218" s="198"/>
      <c r="D218" s="93" t="s">
        <v>16</v>
      </c>
      <c r="E218" s="16">
        <v>0</v>
      </c>
      <c r="F218" s="16">
        <v>0</v>
      </c>
      <c r="G218" s="16">
        <v>0</v>
      </c>
      <c r="H218" s="110">
        <v>0</v>
      </c>
      <c r="I218" s="110">
        <v>0</v>
      </c>
      <c r="J218" s="110">
        <v>0</v>
      </c>
      <c r="K218" s="110">
        <v>0</v>
      </c>
      <c r="L218" s="16">
        <v>0</v>
      </c>
      <c r="M218" s="16">
        <v>0</v>
      </c>
      <c r="N218" s="16">
        <v>0</v>
      </c>
      <c r="O218" s="19">
        <v>0</v>
      </c>
      <c r="P218" s="16">
        <f t="shared" si="75"/>
        <v>0</v>
      </c>
    </row>
    <row r="219" spans="1:16" ht="15.75" thickBot="1">
      <c r="A219" s="190" t="s">
        <v>116</v>
      </c>
      <c r="B219" s="193" t="s">
        <v>20</v>
      </c>
      <c r="C219" s="196" t="s">
        <v>115</v>
      </c>
      <c r="D219" s="14" t="s">
        <v>12</v>
      </c>
      <c r="E219" s="160">
        <v>0</v>
      </c>
      <c r="F219" s="160">
        <v>0</v>
      </c>
      <c r="G219" s="160">
        <v>0</v>
      </c>
      <c r="H219" s="151">
        <f>H222</f>
        <v>0</v>
      </c>
      <c r="I219" s="151">
        <f>I222</f>
        <v>0</v>
      </c>
      <c r="J219" s="151">
        <f>J221+J222</f>
        <v>7510.1</v>
      </c>
      <c r="K219" s="151">
        <v>0</v>
      </c>
      <c r="L219" s="160">
        <v>0</v>
      </c>
      <c r="M219" s="160">
        <v>0</v>
      </c>
      <c r="N219" s="160">
        <v>0</v>
      </c>
      <c r="O219" s="163">
        <v>0</v>
      </c>
      <c r="P219" s="162">
        <f>SUM(E219:O219)</f>
        <v>7510.1</v>
      </c>
    </row>
    <row r="220" spans="1:16" ht="23.25" thickBot="1">
      <c r="A220" s="191"/>
      <c r="B220" s="194"/>
      <c r="C220" s="197"/>
      <c r="D220" s="18" t="s">
        <v>13</v>
      </c>
      <c r="E220" s="16">
        <v>0</v>
      </c>
      <c r="F220" s="16">
        <v>0</v>
      </c>
      <c r="G220" s="16">
        <v>0</v>
      </c>
      <c r="H220" s="110">
        <v>0</v>
      </c>
      <c r="I220" s="110">
        <v>0</v>
      </c>
      <c r="J220" s="110">
        <v>0</v>
      </c>
      <c r="K220" s="110">
        <v>0</v>
      </c>
      <c r="L220" s="16">
        <v>0</v>
      </c>
      <c r="M220" s="16">
        <v>0</v>
      </c>
      <c r="N220" s="16">
        <v>0</v>
      </c>
      <c r="O220" s="19">
        <v>0</v>
      </c>
      <c r="P220" s="16">
        <f t="shared" ref="P220:P223" si="76">SUM(E220:O220)</f>
        <v>0</v>
      </c>
    </row>
    <row r="221" spans="1:16" ht="23.25" thickBot="1">
      <c r="A221" s="191"/>
      <c r="B221" s="194"/>
      <c r="C221" s="197"/>
      <c r="D221" s="18" t="s">
        <v>14</v>
      </c>
      <c r="E221" s="16">
        <v>0</v>
      </c>
      <c r="F221" s="16">
        <v>0</v>
      </c>
      <c r="G221" s="16">
        <v>0</v>
      </c>
      <c r="H221" s="110">
        <v>0</v>
      </c>
      <c r="I221" s="110">
        <v>0</v>
      </c>
      <c r="J221" s="110">
        <f>J226</f>
        <v>7134.6</v>
      </c>
      <c r="K221" s="110">
        <v>0</v>
      </c>
      <c r="L221" s="16">
        <v>0</v>
      </c>
      <c r="M221" s="16">
        <v>0</v>
      </c>
      <c r="N221" s="16">
        <v>0</v>
      </c>
      <c r="O221" s="19">
        <v>0</v>
      </c>
      <c r="P221" s="22">
        <f t="shared" si="76"/>
        <v>7134.6</v>
      </c>
    </row>
    <row r="222" spans="1:16" ht="23.25" thickBot="1">
      <c r="A222" s="191"/>
      <c r="B222" s="194"/>
      <c r="C222" s="197"/>
      <c r="D222" s="18" t="s">
        <v>15</v>
      </c>
      <c r="E222" s="16">
        <v>0</v>
      </c>
      <c r="F222" s="16">
        <v>0</v>
      </c>
      <c r="G222" s="16">
        <v>0</v>
      </c>
      <c r="H222" s="129">
        <f>H224+H225+H226+H227+H228+H229+H230+H231</f>
        <v>0</v>
      </c>
      <c r="I222" s="110">
        <v>0</v>
      </c>
      <c r="J222" s="110">
        <f>J227</f>
        <v>375.5</v>
      </c>
      <c r="K222" s="110">
        <v>0</v>
      </c>
      <c r="L222" s="16">
        <v>0</v>
      </c>
      <c r="M222" s="16">
        <v>0</v>
      </c>
      <c r="N222" s="16">
        <v>0</v>
      </c>
      <c r="O222" s="19">
        <v>0</v>
      </c>
      <c r="P222" s="16">
        <f t="shared" si="76"/>
        <v>375.5</v>
      </c>
    </row>
    <row r="223" spans="1:16" ht="45.75" thickBot="1">
      <c r="A223" s="192"/>
      <c r="B223" s="195"/>
      <c r="C223" s="198"/>
      <c r="D223" s="93" t="s">
        <v>16</v>
      </c>
      <c r="E223" s="16">
        <v>0</v>
      </c>
      <c r="F223" s="16">
        <v>0</v>
      </c>
      <c r="G223" s="16">
        <v>0</v>
      </c>
      <c r="H223" s="110">
        <v>0</v>
      </c>
      <c r="I223" s="110">
        <v>0</v>
      </c>
      <c r="J223" s="110">
        <v>0</v>
      </c>
      <c r="K223" s="110">
        <v>0</v>
      </c>
      <c r="L223" s="16">
        <v>0</v>
      </c>
      <c r="M223" s="16">
        <v>0</v>
      </c>
      <c r="N223" s="16">
        <v>0</v>
      </c>
      <c r="O223" s="19">
        <v>0</v>
      </c>
      <c r="P223" s="16">
        <f t="shared" si="76"/>
        <v>0</v>
      </c>
    </row>
    <row r="224" spans="1:16" ht="15.75" thickBot="1">
      <c r="A224" s="190" t="s">
        <v>117</v>
      </c>
      <c r="B224" s="193" t="s">
        <v>20</v>
      </c>
      <c r="C224" s="196" t="s">
        <v>118</v>
      </c>
      <c r="D224" s="14" t="s">
        <v>12</v>
      </c>
      <c r="E224" s="160">
        <v>0</v>
      </c>
      <c r="F224" s="160">
        <v>0</v>
      </c>
      <c r="G224" s="160">
        <v>0</v>
      </c>
      <c r="H224" s="151">
        <f>H227</f>
        <v>0</v>
      </c>
      <c r="I224" s="151">
        <f>I227</f>
        <v>0</v>
      </c>
      <c r="J224" s="151">
        <f>J226+J227</f>
        <v>7510.1</v>
      </c>
      <c r="K224" s="151">
        <v>0</v>
      </c>
      <c r="L224" s="160">
        <v>0</v>
      </c>
      <c r="M224" s="160">
        <v>0</v>
      </c>
      <c r="N224" s="160">
        <v>0</v>
      </c>
      <c r="O224" s="163">
        <v>0</v>
      </c>
      <c r="P224" s="162">
        <f>SUM(E224:O224)</f>
        <v>7510.1</v>
      </c>
    </row>
    <row r="225" spans="1:16" ht="23.25" thickBot="1">
      <c r="A225" s="191"/>
      <c r="B225" s="194"/>
      <c r="C225" s="197"/>
      <c r="D225" s="18" t="s">
        <v>13</v>
      </c>
      <c r="E225" s="16">
        <v>0</v>
      </c>
      <c r="F225" s="16">
        <v>0</v>
      </c>
      <c r="G225" s="16">
        <v>0</v>
      </c>
      <c r="H225" s="110">
        <v>0</v>
      </c>
      <c r="I225" s="110">
        <v>0</v>
      </c>
      <c r="J225" s="110">
        <v>0</v>
      </c>
      <c r="K225" s="110">
        <v>0</v>
      </c>
      <c r="L225" s="16">
        <v>0</v>
      </c>
      <c r="M225" s="16">
        <v>0</v>
      </c>
      <c r="N225" s="16">
        <v>0</v>
      </c>
      <c r="O225" s="19">
        <v>0</v>
      </c>
      <c r="P225" s="16">
        <f t="shared" ref="P225:P228" si="77">SUM(E225:O225)</f>
        <v>0</v>
      </c>
    </row>
    <row r="226" spans="1:16" ht="23.25" thickBot="1">
      <c r="A226" s="191"/>
      <c r="B226" s="194"/>
      <c r="C226" s="197"/>
      <c r="D226" s="18" t="s">
        <v>14</v>
      </c>
      <c r="E226" s="16">
        <v>0</v>
      </c>
      <c r="F226" s="16">
        <v>0</v>
      </c>
      <c r="G226" s="16">
        <v>0</v>
      </c>
      <c r="H226" s="110">
        <v>0</v>
      </c>
      <c r="I226" s="110">
        <v>0</v>
      </c>
      <c r="J226" s="110">
        <f>J231+J236</f>
        <v>7134.6</v>
      </c>
      <c r="K226" s="110">
        <v>0</v>
      </c>
      <c r="L226" s="16">
        <v>0</v>
      </c>
      <c r="M226" s="16">
        <v>0</v>
      </c>
      <c r="N226" s="16">
        <v>0</v>
      </c>
      <c r="O226" s="19">
        <v>0</v>
      </c>
      <c r="P226" s="22">
        <f t="shared" si="77"/>
        <v>7134.6</v>
      </c>
    </row>
    <row r="227" spans="1:16" ht="23.25" thickBot="1">
      <c r="A227" s="191"/>
      <c r="B227" s="194"/>
      <c r="C227" s="197"/>
      <c r="D227" s="18" t="s">
        <v>15</v>
      </c>
      <c r="E227" s="16">
        <v>0</v>
      </c>
      <c r="F227" s="16">
        <v>0</v>
      </c>
      <c r="G227" s="16">
        <v>0</v>
      </c>
      <c r="H227" s="129">
        <f>H229+H230+H231+H232+H233+H234+H235+H236</f>
        <v>0</v>
      </c>
      <c r="I227" s="110">
        <v>0</v>
      </c>
      <c r="J227" s="110">
        <f>J232+J237</f>
        <v>375.5</v>
      </c>
      <c r="K227" s="110">
        <v>0</v>
      </c>
      <c r="L227" s="16">
        <v>0</v>
      </c>
      <c r="M227" s="16">
        <v>0</v>
      </c>
      <c r="N227" s="16">
        <v>0</v>
      </c>
      <c r="O227" s="19">
        <v>0</v>
      </c>
      <c r="P227" s="16">
        <f t="shared" si="77"/>
        <v>375.5</v>
      </c>
    </row>
    <row r="228" spans="1:16" ht="45.75" thickBot="1">
      <c r="A228" s="192"/>
      <c r="B228" s="195"/>
      <c r="C228" s="198"/>
      <c r="D228" s="93" t="s">
        <v>16</v>
      </c>
      <c r="E228" s="16">
        <v>0</v>
      </c>
      <c r="F228" s="16">
        <v>0</v>
      </c>
      <c r="G228" s="16">
        <v>0</v>
      </c>
      <c r="H228" s="110">
        <v>0</v>
      </c>
      <c r="I228" s="110">
        <v>0</v>
      </c>
      <c r="J228" s="110">
        <v>0</v>
      </c>
      <c r="K228" s="110">
        <v>0</v>
      </c>
      <c r="L228" s="16">
        <v>0</v>
      </c>
      <c r="M228" s="16">
        <v>0</v>
      </c>
      <c r="N228" s="16">
        <v>0</v>
      </c>
      <c r="O228" s="19">
        <v>0</v>
      </c>
      <c r="P228" s="16">
        <f t="shared" si="77"/>
        <v>0</v>
      </c>
    </row>
    <row r="229" spans="1:16" ht="15.75" thickBot="1">
      <c r="A229" s="190" t="s">
        <v>119</v>
      </c>
      <c r="B229" s="193" t="s">
        <v>20</v>
      </c>
      <c r="C229" s="196" t="s">
        <v>121</v>
      </c>
      <c r="D229" s="14" t="s">
        <v>12</v>
      </c>
      <c r="E229" s="160">
        <v>0</v>
      </c>
      <c r="F229" s="160">
        <v>0</v>
      </c>
      <c r="G229" s="160">
        <v>0</v>
      </c>
      <c r="H229" s="151">
        <f>H232</f>
        <v>0</v>
      </c>
      <c r="I229" s="151">
        <f>I232</f>
        <v>0</v>
      </c>
      <c r="J229" s="151">
        <f>J231+J232</f>
        <v>3755.05</v>
      </c>
      <c r="K229" s="151">
        <v>0</v>
      </c>
      <c r="L229" s="160">
        <v>0</v>
      </c>
      <c r="M229" s="160">
        <v>0</v>
      </c>
      <c r="N229" s="160">
        <v>0</v>
      </c>
      <c r="O229" s="163">
        <v>0</v>
      </c>
      <c r="P229" s="162">
        <f>SUM(E229:O229)</f>
        <v>3755.05</v>
      </c>
    </row>
    <row r="230" spans="1:16" ht="23.25" thickBot="1">
      <c r="A230" s="191"/>
      <c r="B230" s="194"/>
      <c r="C230" s="197"/>
      <c r="D230" s="18" t="s">
        <v>13</v>
      </c>
      <c r="E230" s="16">
        <v>0</v>
      </c>
      <c r="F230" s="16">
        <v>0</v>
      </c>
      <c r="G230" s="16">
        <v>0</v>
      </c>
      <c r="H230" s="110">
        <v>0</v>
      </c>
      <c r="I230" s="110">
        <v>0</v>
      </c>
      <c r="J230" s="110">
        <v>0</v>
      </c>
      <c r="K230" s="110">
        <v>0</v>
      </c>
      <c r="L230" s="16">
        <v>0</v>
      </c>
      <c r="M230" s="16">
        <v>0</v>
      </c>
      <c r="N230" s="16">
        <v>0</v>
      </c>
      <c r="O230" s="19">
        <v>0</v>
      </c>
      <c r="P230" s="16">
        <f t="shared" ref="P230:P233" si="78">SUM(E230:O230)</f>
        <v>0</v>
      </c>
    </row>
    <row r="231" spans="1:16" ht="23.25" thickBot="1">
      <c r="A231" s="191"/>
      <c r="B231" s="194"/>
      <c r="C231" s="197"/>
      <c r="D231" s="18" t="s">
        <v>14</v>
      </c>
      <c r="E231" s="16">
        <v>0</v>
      </c>
      <c r="F231" s="16">
        <v>0</v>
      </c>
      <c r="G231" s="16">
        <v>0</v>
      </c>
      <c r="H231" s="110">
        <v>0</v>
      </c>
      <c r="I231" s="110">
        <v>0</v>
      </c>
      <c r="J231" s="110">
        <v>3567.3</v>
      </c>
      <c r="K231" s="110">
        <v>0</v>
      </c>
      <c r="L231" s="16">
        <v>0</v>
      </c>
      <c r="M231" s="16">
        <v>0</v>
      </c>
      <c r="N231" s="16">
        <v>0</v>
      </c>
      <c r="O231" s="19">
        <v>0</v>
      </c>
      <c r="P231" s="22">
        <f t="shared" si="78"/>
        <v>3567.3</v>
      </c>
    </row>
    <row r="232" spans="1:16" ht="23.25" thickBot="1">
      <c r="A232" s="191"/>
      <c r="B232" s="194"/>
      <c r="C232" s="197"/>
      <c r="D232" s="18" t="s">
        <v>15</v>
      </c>
      <c r="E232" s="16">
        <v>0</v>
      </c>
      <c r="F232" s="16">
        <v>0</v>
      </c>
      <c r="G232" s="16">
        <v>0</v>
      </c>
      <c r="H232" s="129">
        <f>H234+H235+H236+H237+H238+H239+H240+H241</f>
        <v>0</v>
      </c>
      <c r="I232" s="110">
        <v>0</v>
      </c>
      <c r="J232" s="110">
        <v>187.75</v>
      </c>
      <c r="K232" s="110">
        <v>0</v>
      </c>
      <c r="L232" s="16">
        <v>0</v>
      </c>
      <c r="M232" s="16">
        <v>0</v>
      </c>
      <c r="N232" s="16">
        <v>0</v>
      </c>
      <c r="O232" s="19">
        <v>0</v>
      </c>
      <c r="P232" s="16">
        <f t="shared" si="78"/>
        <v>187.75</v>
      </c>
    </row>
    <row r="233" spans="1:16" ht="45.75" thickBot="1">
      <c r="A233" s="192"/>
      <c r="B233" s="195"/>
      <c r="C233" s="198"/>
      <c r="D233" s="93" t="s">
        <v>16</v>
      </c>
      <c r="E233" s="16">
        <v>0</v>
      </c>
      <c r="F233" s="16">
        <v>0</v>
      </c>
      <c r="G233" s="16">
        <v>0</v>
      </c>
      <c r="H233" s="110">
        <v>0</v>
      </c>
      <c r="I233" s="110">
        <v>0</v>
      </c>
      <c r="J233" s="110">
        <v>0</v>
      </c>
      <c r="K233" s="110">
        <v>0</v>
      </c>
      <c r="L233" s="16">
        <v>0</v>
      </c>
      <c r="M233" s="16">
        <v>0</v>
      </c>
      <c r="N233" s="16">
        <v>0</v>
      </c>
      <c r="O233" s="19">
        <v>0</v>
      </c>
      <c r="P233" s="16">
        <f t="shared" si="78"/>
        <v>0</v>
      </c>
    </row>
    <row r="234" spans="1:16" ht="15.75" thickBot="1">
      <c r="A234" s="190" t="s">
        <v>120</v>
      </c>
      <c r="B234" s="193" t="s">
        <v>20</v>
      </c>
      <c r="C234" s="196" t="s">
        <v>122</v>
      </c>
      <c r="D234" s="14" t="s">
        <v>12</v>
      </c>
      <c r="E234" s="160">
        <v>0</v>
      </c>
      <c r="F234" s="160">
        <v>0</v>
      </c>
      <c r="G234" s="160">
        <v>0</v>
      </c>
      <c r="H234" s="151">
        <f>H237</f>
        <v>0</v>
      </c>
      <c r="I234" s="151">
        <f>I237</f>
        <v>0</v>
      </c>
      <c r="J234" s="151">
        <f>J236+J237</f>
        <v>3755.05</v>
      </c>
      <c r="K234" s="151">
        <v>0</v>
      </c>
      <c r="L234" s="160">
        <v>0</v>
      </c>
      <c r="M234" s="160">
        <v>0</v>
      </c>
      <c r="N234" s="160">
        <v>0</v>
      </c>
      <c r="O234" s="163">
        <v>0</v>
      </c>
      <c r="P234" s="162">
        <f>SUM(E234:O234)</f>
        <v>3755.05</v>
      </c>
    </row>
    <row r="235" spans="1:16" ht="23.25" thickBot="1">
      <c r="A235" s="191"/>
      <c r="B235" s="194"/>
      <c r="C235" s="197"/>
      <c r="D235" s="18" t="s">
        <v>13</v>
      </c>
      <c r="E235" s="16">
        <v>0</v>
      </c>
      <c r="F235" s="16">
        <v>0</v>
      </c>
      <c r="G235" s="16">
        <v>0</v>
      </c>
      <c r="H235" s="110">
        <v>0</v>
      </c>
      <c r="I235" s="110">
        <v>0</v>
      </c>
      <c r="J235" s="110">
        <v>0</v>
      </c>
      <c r="K235" s="110">
        <v>0</v>
      </c>
      <c r="L235" s="16">
        <v>0</v>
      </c>
      <c r="M235" s="16">
        <v>0</v>
      </c>
      <c r="N235" s="16">
        <v>0</v>
      </c>
      <c r="O235" s="19">
        <v>0</v>
      </c>
      <c r="P235" s="16">
        <f t="shared" ref="P235:P238" si="79">SUM(E235:O235)</f>
        <v>0</v>
      </c>
    </row>
    <row r="236" spans="1:16" ht="23.25" thickBot="1">
      <c r="A236" s="191"/>
      <c r="B236" s="194"/>
      <c r="C236" s="197"/>
      <c r="D236" s="18" t="s">
        <v>14</v>
      </c>
      <c r="E236" s="16">
        <v>0</v>
      </c>
      <c r="F236" s="16">
        <v>0</v>
      </c>
      <c r="G236" s="16">
        <v>0</v>
      </c>
      <c r="H236" s="110">
        <v>0</v>
      </c>
      <c r="I236" s="110">
        <v>0</v>
      </c>
      <c r="J236" s="110">
        <v>3567.3</v>
      </c>
      <c r="K236" s="110">
        <v>0</v>
      </c>
      <c r="L236" s="16">
        <v>0</v>
      </c>
      <c r="M236" s="16">
        <v>0</v>
      </c>
      <c r="N236" s="16">
        <v>0</v>
      </c>
      <c r="O236" s="19">
        <v>0</v>
      </c>
      <c r="P236" s="22">
        <f t="shared" si="79"/>
        <v>3567.3</v>
      </c>
    </row>
    <row r="237" spans="1:16" ht="23.25" thickBot="1">
      <c r="A237" s="191"/>
      <c r="B237" s="194"/>
      <c r="C237" s="197"/>
      <c r="D237" s="18" t="s">
        <v>15</v>
      </c>
      <c r="E237" s="16">
        <v>0</v>
      </c>
      <c r="F237" s="16">
        <v>0</v>
      </c>
      <c r="G237" s="16">
        <v>0</v>
      </c>
      <c r="H237" s="129">
        <f>H239+H240+H241+H242+H243+H244+H245+H246</f>
        <v>0</v>
      </c>
      <c r="I237" s="110">
        <v>0</v>
      </c>
      <c r="J237" s="110">
        <v>187.75</v>
      </c>
      <c r="K237" s="110">
        <v>0</v>
      </c>
      <c r="L237" s="16">
        <v>0</v>
      </c>
      <c r="M237" s="16">
        <v>0</v>
      </c>
      <c r="N237" s="16">
        <v>0</v>
      </c>
      <c r="O237" s="19">
        <v>0</v>
      </c>
      <c r="P237" s="16">
        <f t="shared" si="79"/>
        <v>187.75</v>
      </c>
    </row>
    <row r="238" spans="1:16" ht="45.75" thickBot="1">
      <c r="A238" s="192"/>
      <c r="B238" s="195"/>
      <c r="C238" s="198"/>
      <c r="D238" s="93" t="s">
        <v>16</v>
      </c>
      <c r="E238" s="16">
        <v>0</v>
      </c>
      <c r="F238" s="16">
        <v>0</v>
      </c>
      <c r="G238" s="16">
        <v>0</v>
      </c>
      <c r="H238" s="110">
        <v>0</v>
      </c>
      <c r="I238" s="110">
        <v>0</v>
      </c>
      <c r="J238" s="110">
        <v>0</v>
      </c>
      <c r="K238" s="110">
        <v>0</v>
      </c>
      <c r="L238" s="16">
        <v>0</v>
      </c>
      <c r="M238" s="16">
        <v>0</v>
      </c>
      <c r="N238" s="16">
        <v>0</v>
      </c>
      <c r="O238" s="19">
        <v>0</v>
      </c>
      <c r="P238" s="16">
        <f t="shared" si="79"/>
        <v>0</v>
      </c>
    </row>
  </sheetData>
  <mergeCells count="129">
    <mergeCell ref="C201:C205"/>
    <mergeCell ref="B201:B205"/>
    <mergeCell ref="A201:A205"/>
    <mergeCell ref="A168:A172"/>
    <mergeCell ref="B168:B172"/>
    <mergeCell ref="C168:C172"/>
    <mergeCell ref="A178:A179"/>
    <mergeCell ref="B178:B179"/>
    <mergeCell ref="C178:C179"/>
    <mergeCell ref="A173:A177"/>
    <mergeCell ref="B173:B177"/>
    <mergeCell ref="C173:C177"/>
    <mergeCell ref="B191:B195"/>
    <mergeCell ref="C191:C195"/>
    <mergeCell ref="A191:A195"/>
    <mergeCell ref="C196:C200"/>
    <mergeCell ref="A196:A200"/>
    <mergeCell ref="B196:B200"/>
    <mergeCell ref="A7:A8"/>
    <mergeCell ref="C7:C8"/>
    <mergeCell ref="A9:A13"/>
    <mergeCell ref="A157:A161"/>
    <mergeCell ref="B157:B161"/>
    <mergeCell ref="C157:C161"/>
    <mergeCell ref="A152:A156"/>
    <mergeCell ref="B152:B156"/>
    <mergeCell ref="C152:C156"/>
    <mergeCell ref="A101:A105"/>
    <mergeCell ref="B101:B105"/>
    <mergeCell ref="C101:C105"/>
    <mergeCell ref="A147:A151"/>
    <mergeCell ref="B147:B151"/>
    <mergeCell ref="C147:C151"/>
    <mergeCell ref="C106:C110"/>
    <mergeCell ref="B76:B80"/>
    <mergeCell ref="C76:C80"/>
    <mergeCell ref="A59:A63"/>
    <mergeCell ref="B59:B63"/>
    <mergeCell ref="C59:C63"/>
    <mergeCell ref="B49:B53"/>
    <mergeCell ref="C49:C53"/>
    <mergeCell ref="B7:B8"/>
    <mergeCell ref="A121:A125"/>
    <mergeCell ref="B121:B125"/>
    <mergeCell ref="C121:C125"/>
    <mergeCell ref="A82:A86"/>
    <mergeCell ref="A1:P1"/>
    <mergeCell ref="A3:P3"/>
    <mergeCell ref="A5:P5"/>
    <mergeCell ref="C44:C48"/>
    <mergeCell ref="B34:B38"/>
    <mergeCell ref="C34:C38"/>
    <mergeCell ref="A6:P6"/>
    <mergeCell ref="A24:A28"/>
    <mergeCell ref="B24:B28"/>
    <mergeCell ref="C24:C28"/>
    <mergeCell ref="A29:A33"/>
    <mergeCell ref="B29:B33"/>
    <mergeCell ref="C29:C33"/>
    <mergeCell ref="A34:A38"/>
    <mergeCell ref="D7:D8"/>
    <mergeCell ref="E7:P7"/>
    <mergeCell ref="A14:A18"/>
    <mergeCell ref="B14:B18"/>
    <mergeCell ref="C14:C18"/>
    <mergeCell ref="A19:A23"/>
    <mergeCell ref="C9:C13"/>
    <mergeCell ref="A44:A48"/>
    <mergeCell ref="B39:B43"/>
    <mergeCell ref="C39:C43"/>
    <mergeCell ref="A88:A92"/>
    <mergeCell ref="B88:B92"/>
    <mergeCell ref="C88:C92"/>
    <mergeCell ref="B44:B48"/>
    <mergeCell ref="A54:A58"/>
    <mergeCell ref="B54:B58"/>
    <mergeCell ref="C54:C58"/>
    <mergeCell ref="A76:A80"/>
    <mergeCell ref="A49:A53"/>
    <mergeCell ref="A65:A69"/>
    <mergeCell ref="A39:A43"/>
    <mergeCell ref="B19:B23"/>
    <mergeCell ref="C19:C23"/>
    <mergeCell ref="B9:B13"/>
    <mergeCell ref="B111:B115"/>
    <mergeCell ref="C65:C69"/>
    <mergeCell ref="C111:C115"/>
    <mergeCell ref="B65:B69"/>
    <mergeCell ref="A116:A120"/>
    <mergeCell ref="A106:A110"/>
    <mergeCell ref="A111:A115"/>
    <mergeCell ref="B82:B86"/>
    <mergeCell ref="C82:C86"/>
    <mergeCell ref="B106:B110"/>
    <mergeCell ref="B116:B120"/>
    <mergeCell ref="C116:C120"/>
    <mergeCell ref="A126:A131"/>
    <mergeCell ref="B126:B131"/>
    <mergeCell ref="C126:C131"/>
    <mergeCell ref="B132:B137"/>
    <mergeCell ref="C132:C137"/>
    <mergeCell ref="A132:A137"/>
    <mergeCell ref="B186:B190"/>
    <mergeCell ref="C186:C190"/>
    <mergeCell ref="A186:A190"/>
    <mergeCell ref="A140:A141"/>
    <mergeCell ref="B140:B141"/>
    <mergeCell ref="C140:C141"/>
    <mergeCell ref="A180:A184"/>
    <mergeCell ref="B180:B184"/>
    <mergeCell ref="C180:C184"/>
    <mergeCell ref="A163:A167"/>
    <mergeCell ref="B163:B167"/>
    <mergeCell ref="C163:C167"/>
    <mergeCell ref="A229:A233"/>
    <mergeCell ref="B229:B233"/>
    <mergeCell ref="C229:C233"/>
    <mergeCell ref="A234:A238"/>
    <mergeCell ref="B234:B238"/>
    <mergeCell ref="C234:C238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2024-01-25T12:44:29Z</cp:lastPrinted>
  <dcterms:created xsi:type="dcterms:W3CDTF">2020-10-13T10:16:43Z</dcterms:created>
  <dcterms:modified xsi:type="dcterms:W3CDTF">2024-11-05T12:31:21Z</dcterms:modified>
</cp:coreProperties>
</file>