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прил 2" sheetId="1" r:id="rId1"/>
  </sheets>
  <calcPr calcId="124519"/>
</workbook>
</file>

<file path=xl/calcChain.xml><?xml version="1.0" encoding="utf-8"?>
<calcChain xmlns="http://schemas.openxmlformats.org/spreadsheetml/2006/main">
  <c r="I89" i="1"/>
  <c r="I86" s="1"/>
  <c r="J89"/>
  <c r="J86" s="1"/>
  <c r="K89"/>
  <c r="K15" s="1"/>
  <c r="H89"/>
  <c r="P98"/>
  <c r="G42"/>
  <c r="P92"/>
  <c r="P93"/>
  <c r="P94"/>
  <c r="P95"/>
  <c r="P96"/>
  <c r="P91"/>
  <c r="P97"/>
  <c r="G86"/>
  <c r="P85"/>
  <c r="P84"/>
  <c r="P83"/>
  <c r="H78"/>
  <c r="I14"/>
  <c r="L15"/>
  <c r="H24"/>
  <c r="I24"/>
  <c r="J24"/>
  <c r="J14" s="1"/>
  <c r="K24"/>
  <c r="K14" s="1"/>
  <c r="L24"/>
  <c r="M24"/>
  <c r="M14" s="1"/>
  <c r="N24"/>
  <c r="N14" s="1"/>
  <c r="O24"/>
  <c r="O14" s="1"/>
  <c r="H25"/>
  <c r="I25"/>
  <c r="I22" s="1"/>
  <c r="J25"/>
  <c r="K25"/>
  <c r="K22" s="1"/>
  <c r="L25"/>
  <c r="M25"/>
  <c r="M15" s="1"/>
  <c r="N25"/>
  <c r="N15" s="1"/>
  <c r="O25"/>
  <c r="O15" s="1"/>
  <c r="M22"/>
  <c r="N22"/>
  <c r="G25"/>
  <c r="G22" s="1"/>
  <c r="G24"/>
  <c r="G14" s="1"/>
  <c r="P80"/>
  <c r="P81"/>
  <c r="P82"/>
  <c r="G78"/>
  <c r="G75" s="1"/>
  <c r="P75" s="1"/>
  <c r="P71"/>
  <c r="P74"/>
  <c r="F69"/>
  <c r="P69" s="1"/>
  <c r="F71"/>
  <c r="P24" l="1"/>
  <c r="J15"/>
  <c r="J12" s="1"/>
  <c r="K12"/>
  <c r="P89"/>
  <c r="I15"/>
  <c r="I12" s="1"/>
  <c r="H86"/>
  <c r="P86" s="1"/>
  <c r="H15"/>
  <c r="M12"/>
  <c r="N12"/>
  <c r="O12"/>
  <c r="P78"/>
  <c r="J22"/>
  <c r="L14"/>
  <c r="L12" s="1"/>
  <c r="L22"/>
  <c r="H22"/>
  <c r="H14"/>
  <c r="P25"/>
  <c r="G15"/>
  <c r="G12" s="1"/>
  <c r="O22"/>
  <c r="P57"/>
  <c r="P59"/>
  <c r="P62"/>
  <c r="P55"/>
  <c r="G52"/>
  <c r="H52"/>
  <c r="I52"/>
  <c r="J52"/>
  <c r="K52"/>
  <c r="L52"/>
  <c r="M52"/>
  <c r="N52"/>
  <c r="O52"/>
  <c r="F52"/>
  <c r="P50"/>
  <c r="G47"/>
  <c r="H47"/>
  <c r="I47"/>
  <c r="J47"/>
  <c r="K47"/>
  <c r="L47"/>
  <c r="M47"/>
  <c r="N47"/>
  <c r="O47"/>
  <c r="F47"/>
  <c r="P45"/>
  <c r="H42"/>
  <c r="I42"/>
  <c r="J42"/>
  <c r="K42"/>
  <c r="L42"/>
  <c r="M42"/>
  <c r="N42"/>
  <c r="O42"/>
  <c r="F42"/>
  <c r="P40"/>
  <c r="H37"/>
  <c r="I37"/>
  <c r="J37"/>
  <c r="K37"/>
  <c r="L37"/>
  <c r="M37"/>
  <c r="N37"/>
  <c r="O37"/>
  <c r="G37"/>
  <c r="P35"/>
  <c r="G32"/>
  <c r="H32"/>
  <c r="I32"/>
  <c r="J32"/>
  <c r="K32"/>
  <c r="L32"/>
  <c r="M32"/>
  <c r="N32"/>
  <c r="O32"/>
  <c r="F32"/>
  <c r="P29"/>
  <c r="P30"/>
  <c r="F27"/>
  <c r="G27"/>
  <c r="H27"/>
  <c r="I27"/>
  <c r="J27"/>
  <c r="K27"/>
  <c r="L27"/>
  <c r="M27"/>
  <c r="N27"/>
  <c r="O27"/>
  <c r="E27"/>
  <c r="F17"/>
  <c r="G17"/>
  <c r="H17"/>
  <c r="I17"/>
  <c r="J17"/>
  <c r="K17"/>
  <c r="L17"/>
  <c r="M17"/>
  <c r="N17"/>
  <c r="O17"/>
  <c r="E17"/>
  <c r="P19"/>
  <c r="P47" l="1"/>
  <c r="P42"/>
  <c r="P15"/>
  <c r="P52"/>
  <c r="P22"/>
  <c r="P14"/>
  <c r="H12"/>
  <c r="P12" s="1"/>
  <c r="P17"/>
  <c r="P37"/>
  <c r="P32"/>
  <c r="P27"/>
</calcChain>
</file>

<file path=xl/sharedStrings.xml><?xml version="1.0" encoding="utf-8"?>
<sst xmlns="http://schemas.openxmlformats.org/spreadsheetml/2006/main" count="168" uniqueCount="71">
  <si>
    <t>№ п/п</t>
  </si>
  <si>
    <t>Источники финансирования</t>
  </si>
  <si>
    <t>всего</t>
  </si>
  <si>
    <t>федеральный бюджет</t>
  </si>
  <si>
    <t>областной бюджет</t>
  </si>
  <si>
    <t>местный бюджет</t>
  </si>
  <si>
    <t>Подпрограмма</t>
  </si>
  <si>
    <t>Мероприятие</t>
  </si>
  <si>
    <t>I</t>
  </si>
  <si>
    <t>"Охрана окружающей среды в Белохолуницком районе"</t>
  </si>
  <si>
    <t>иные внебюджетные источники</t>
  </si>
  <si>
    <t>Ресурсное обеспечение реализации муниципальной программы за счет всех источников финансирования</t>
  </si>
  <si>
    <t>Статус</t>
  </si>
  <si>
    <t>Наименование муниципальной программы, подпрограммы, отдельное мероприятие</t>
  </si>
  <si>
    <t xml:space="preserve">Приложение № 3 </t>
  </si>
  <si>
    <t>к подпрограмме</t>
  </si>
  <si>
    <t>Создание мест (площадок) накопления твердых коммунальных отходов</t>
  </si>
  <si>
    <t>Расходы (факт, прогноз), тыс. рублей</t>
  </si>
  <si>
    <t>2024 прогноз</t>
  </si>
  <si>
    <t xml:space="preserve"> факт</t>
  </si>
  <si>
    <t>Итого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</si>
  <si>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</si>
  <si>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Аренда контейнеров для сбора твердых коммунальных отходов</t>
  </si>
  <si>
    <t>Приобретение контейнеров для сбора твердых коммунальных отходов</t>
  </si>
  <si>
    <t>Разработка проектной документации                         по созданию мест (площадок) накопления твердых коммунальных отходов</t>
  </si>
  <si>
    <t>Транспортные услуги</t>
  </si>
  <si>
    <t>Выплата гражданам вознаграждения за добытых волков на территории Белохолуницкого района</t>
  </si>
  <si>
    <t>Межбюджетные трансферты на создание мест (площадок) накопления твердых коммунальных отходов</t>
  </si>
  <si>
    <t>Белохолуницкое городское поселение</t>
  </si>
  <si>
    <t>Межбюджетные трансферты на корректировку проекта "Строительство берегоукрепления Белохолуницкого водохранилища в г. Белая Холуница"</t>
  </si>
  <si>
    <t xml:space="preserve">Межбюджетные трансферты на ликвидацию свалок бытовых (коммунальных)  отходов на территории муниципального                         образования Поломского сельского поселения Белохолуницкого района Кировской области, не отвечающих требованиям                                   природоохранного  законодательства  </t>
  </si>
  <si>
    <t>Поломское сельское поселение</t>
  </si>
  <si>
    <t>Межбюджетные трансферты на обеспечение софинансирования субсидий, полученных из других бюджетов (ликвидация свалок)</t>
  </si>
  <si>
    <t>Всехсвятское сельское поселение</t>
  </si>
  <si>
    <t>Гуренское сельское поселение</t>
  </si>
  <si>
    <t>Троицкое сельское поселение</t>
  </si>
  <si>
    <t>Межбюджетные трансферты, на реализацию природоохранных мероприятий, бюджету                  поселения из  бюджета Белохолуницкого                муниципального района</t>
  </si>
  <si>
    <t>Прокопьевское сельское поселение</t>
  </si>
  <si>
    <t>8.1.</t>
  </si>
  <si>
    <t>7.1.</t>
  </si>
  <si>
    <t>7.2.</t>
  </si>
  <si>
    <t>7.3.</t>
  </si>
  <si>
    <t>5.1.</t>
  </si>
  <si>
    <t>6.1.</t>
  </si>
  <si>
    <t>4.1.</t>
  </si>
  <si>
    <t>2.1.</t>
  </si>
  <si>
    <t>2.2.</t>
  </si>
  <si>
    <t>2.3.</t>
  </si>
  <si>
    <t>2.4.</t>
  </si>
  <si>
    <t>2.5.</t>
  </si>
  <si>
    <t>2025 прогноз</t>
  </si>
  <si>
    <t>2026 прогноз</t>
  </si>
  <si>
    <t>2027 прогноз</t>
  </si>
  <si>
    <t>2028 прогноз</t>
  </si>
  <si>
    <t>2029 прогноз</t>
  </si>
  <si>
    <t>2030 прогноз</t>
  </si>
  <si>
    <t>Ракаловское сельское поселение</t>
  </si>
  <si>
    <t>Быдановское сельское поселение</t>
  </si>
  <si>
    <t>Дубровское сельское поселение</t>
  </si>
  <si>
    <t>Климковское сельское поселение</t>
  </si>
  <si>
    <t>8.2.</t>
  </si>
  <si>
    <t>8.3.</t>
  </si>
  <si>
    <t>8.4.</t>
  </si>
  <si>
    <t>8.5.</t>
  </si>
  <si>
    <t>8.6.</t>
  </si>
  <si>
    <t>8.7.</t>
  </si>
  <si>
    <t>8.8.</t>
  </si>
  <si>
    <t>2023              факт</t>
  </si>
  <si>
    <t>2022                   факт</t>
  </si>
  <si>
    <t>2021                  факт</t>
  </si>
  <si>
    <t xml:space="preserve">Приложение № 2 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</si>
</sst>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0"/>
    <numFmt numFmtId="166" formatCode="0.0000"/>
  </numFmts>
  <fonts count="7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1" fillId="0" borderId="0" xfId="0" applyFont="1" applyBorder="1" applyAlignment="1">
      <alignment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5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justify" vertical="top" wrapText="1"/>
    </xf>
    <xf numFmtId="2" fontId="5" fillId="0" borderId="6" xfId="0" applyNumberFormat="1" applyFont="1" applyBorder="1" applyAlignment="1">
      <alignment horizontal="center" vertical="top" wrapText="1"/>
    </xf>
    <xf numFmtId="2" fontId="4" fillId="0" borderId="6" xfId="0" applyNumberFormat="1" applyFont="1" applyBorder="1" applyAlignment="1">
      <alignment horizontal="center" vertical="top" wrapText="1"/>
    </xf>
    <xf numFmtId="2" fontId="4" fillId="0" borderId="9" xfId="0" applyNumberFormat="1" applyFont="1" applyBorder="1" applyAlignment="1">
      <alignment horizontal="center" vertical="top" wrapText="1"/>
    </xf>
    <xf numFmtId="2" fontId="5" fillId="0" borderId="12" xfId="0" applyNumberFormat="1" applyFont="1" applyBorder="1" applyAlignment="1">
      <alignment horizontal="center" vertical="top" wrapText="1"/>
    </xf>
    <xf numFmtId="164" fontId="4" fillId="0" borderId="6" xfId="0" applyNumberFormat="1" applyFont="1" applyBorder="1" applyAlignment="1">
      <alignment horizontal="center" vertical="top" wrapText="1"/>
    </xf>
    <xf numFmtId="164" fontId="5" fillId="0" borderId="6" xfId="0" applyNumberFormat="1" applyFont="1" applyBorder="1" applyAlignment="1">
      <alignment horizontal="center" vertical="top" wrapText="1"/>
    </xf>
    <xf numFmtId="2" fontId="4" fillId="0" borderId="12" xfId="0" applyNumberFormat="1" applyFont="1" applyBorder="1" applyAlignment="1">
      <alignment horizontal="center" vertical="top" wrapText="1"/>
    </xf>
    <xf numFmtId="16" fontId="4" fillId="0" borderId="3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0" fontId="6" fillId="0" borderId="6" xfId="0" applyFont="1" applyFill="1" applyBorder="1" applyAlignment="1">
      <alignment vertical="top" wrapText="1"/>
    </xf>
    <xf numFmtId="16" fontId="4" fillId="0" borderId="2" xfId="0" applyNumberFormat="1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0" fontId="4" fillId="0" borderId="5" xfId="0" applyFont="1" applyBorder="1" applyAlignment="1">
      <alignment horizontal="justify" vertical="top" wrapText="1"/>
    </xf>
    <xf numFmtId="16" fontId="4" fillId="0" borderId="17" xfId="0" applyNumberFormat="1" applyFont="1" applyFill="1" applyBorder="1" applyAlignment="1">
      <alignment horizontal="center" vertical="top" wrapText="1"/>
    </xf>
    <xf numFmtId="0" fontId="6" fillId="0" borderId="18" xfId="0" applyFont="1" applyFill="1" applyBorder="1" applyAlignment="1">
      <alignment vertical="top" wrapText="1"/>
    </xf>
    <xf numFmtId="0" fontId="4" fillId="0" borderId="19" xfId="0" applyFont="1" applyBorder="1" applyAlignment="1">
      <alignment horizontal="justify" vertical="top" wrapText="1"/>
    </xf>
    <xf numFmtId="0" fontId="4" fillId="0" borderId="5" xfId="0" applyFont="1" applyBorder="1" applyAlignment="1">
      <alignment vertical="top" wrapText="1"/>
    </xf>
    <xf numFmtId="0" fontId="4" fillId="0" borderId="16" xfId="0" applyFont="1" applyBorder="1" applyAlignment="1">
      <alignment vertical="top" wrapText="1"/>
    </xf>
    <xf numFmtId="16" fontId="4" fillId="0" borderId="2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2" fontId="4" fillId="0" borderId="5" xfId="0" applyNumberFormat="1" applyFont="1" applyBorder="1" applyAlignment="1">
      <alignment horizontal="center" vertical="top" wrapText="1"/>
    </xf>
    <xf numFmtId="16" fontId="4" fillId="0" borderId="20" xfId="0" applyNumberFormat="1" applyFont="1" applyBorder="1" applyAlignment="1">
      <alignment horizontal="center" vertical="top" wrapText="1"/>
    </xf>
    <xf numFmtId="0" fontId="4" fillId="0" borderId="21" xfId="0" applyFont="1" applyBorder="1" applyAlignment="1">
      <alignment horizontal="justify" vertical="top" wrapText="1"/>
    </xf>
    <xf numFmtId="2" fontId="4" fillId="0" borderId="19" xfId="0" applyNumberFormat="1" applyFont="1" applyBorder="1" applyAlignment="1">
      <alignment horizontal="center" vertical="top" wrapText="1"/>
    </xf>
    <xf numFmtId="0" fontId="6" fillId="0" borderId="16" xfId="0" applyFont="1" applyBorder="1" applyAlignment="1">
      <alignment vertical="top" wrapText="1"/>
    </xf>
    <xf numFmtId="0" fontId="0" fillId="0" borderId="16" xfId="0" applyBorder="1"/>
    <xf numFmtId="2" fontId="4" fillId="0" borderId="16" xfId="0" applyNumberFormat="1" applyFont="1" applyBorder="1" applyAlignment="1">
      <alignment horizontal="center" vertical="top" wrapText="1"/>
    </xf>
    <xf numFmtId="0" fontId="1" fillId="0" borderId="21" xfId="0" applyFont="1" applyBorder="1" applyAlignment="1">
      <alignment wrapText="1"/>
    </xf>
    <xf numFmtId="2" fontId="4" fillId="0" borderId="17" xfId="0" applyNumberFormat="1" applyFont="1" applyBorder="1" applyAlignment="1">
      <alignment horizontal="center" vertical="top" wrapText="1"/>
    </xf>
    <xf numFmtId="2" fontId="4" fillId="0" borderId="18" xfId="0" applyNumberFormat="1" applyFont="1" applyBorder="1" applyAlignment="1">
      <alignment horizontal="center" vertical="top" wrapText="1"/>
    </xf>
    <xf numFmtId="0" fontId="1" fillId="0" borderId="20" xfId="0" applyFont="1" applyBorder="1"/>
    <xf numFmtId="0" fontId="1" fillId="0" borderId="20" xfId="0" applyFont="1" applyFill="1" applyBorder="1" applyAlignment="1">
      <alignment wrapText="1"/>
    </xf>
    <xf numFmtId="0" fontId="1" fillId="0" borderId="21" xfId="0" applyFont="1" applyFill="1" applyBorder="1" applyAlignment="1">
      <alignment wrapText="1"/>
    </xf>
    <xf numFmtId="0" fontId="1" fillId="0" borderId="16" xfId="0" applyFont="1" applyFill="1" applyBorder="1" applyAlignment="1">
      <alignment wrapText="1"/>
    </xf>
    <xf numFmtId="2" fontId="1" fillId="0" borderId="21" xfId="0" applyNumberFormat="1" applyFont="1" applyFill="1" applyBorder="1" applyAlignment="1">
      <alignment horizontal="center" wrapText="1"/>
    </xf>
    <xf numFmtId="2" fontId="1" fillId="0" borderId="16" xfId="0" applyNumberFormat="1" applyFont="1" applyFill="1" applyBorder="1" applyAlignment="1">
      <alignment horizontal="center" wrapText="1"/>
    </xf>
    <xf numFmtId="0" fontId="1" fillId="0" borderId="16" xfId="0" applyFont="1" applyFill="1" applyBorder="1" applyAlignment="1">
      <alignment horizontal="center" wrapText="1"/>
    </xf>
    <xf numFmtId="165" fontId="5" fillId="0" borderId="6" xfId="0" applyNumberFormat="1" applyFont="1" applyBorder="1" applyAlignment="1">
      <alignment horizontal="center" vertical="top" wrapText="1"/>
    </xf>
    <xf numFmtId="165" fontId="4" fillId="0" borderId="6" xfId="0" applyNumberFormat="1" applyFont="1" applyBorder="1" applyAlignment="1">
      <alignment horizontal="center" vertical="top" wrapText="1"/>
    </xf>
    <xf numFmtId="0" fontId="2" fillId="0" borderId="0" xfId="0" applyFont="1" applyFill="1" applyAlignment="1">
      <alignment horizontal="left" wrapText="1"/>
    </xf>
    <xf numFmtId="164" fontId="5" fillId="0" borderId="6" xfId="0" applyNumberFormat="1" applyFont="1" applyFill="1" applyBorder="1" applyAlignment="1">
      <alignment horizontal="center" vertical="top" wrapText="1"/>
    </xf>
    <xf numFmtId="2" fontId="5" fillId="0" borderId="6" xfId="0" applyNumberFormat="1" applyFont="1" applyFill="1" applyBorder="1" applyAlignment="1">
      <alignment horizontal="center" vertical="top" wrapText="1"/>
    </xf>
    <xf numFmtId="2" fontId="4" fillId="0" borderId="6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2" fontId="5" fillId="0" borderId="12" xfId="0" applyNumberFormat="1" applyFont="1" applyFill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2" fontId="4" fillId="0" borderId="16" xfId="0" applyNumberFormat="1" applyFont="1" applyFill="1" applyBorder="1" applyAlignment="1">
      <alignment horizontal="center" vertical="top" wrapText="1"/>
    </xf>
    <xf numFmtId="2" fontId="4" fillId="0" borderId="21" xfId="0" applyNumberFormat="1" applyFont="1" applyFill="1" applyBorder="1" applyAlignment="1">
      <alignment horizontal="center" vertical="top" wrapText="1"/>
    </xf>
    <xf numFmtId="2" fontId="4" fillId="0" borderId="19" xfId="0" applyNumberFormat="1" applyFont="1" applyFill="1" applyBorder="1" applyAlignment="1">
      <alignment horizontal="center" vertical="top" wrapText="1"/>
    </xf>
    <xf numFmtId="164" fontId="4" fillId="0" borderId="19" xfId="0" applyNumberFormat="1" applyFont="1" applyFill="1" applyBorder="1" applyAlignment="1">
      <alignment horizontal="center" vertical="top" wrapText="1"/>
    </xf>
    <xf numFmtId="2" fontId="1" fillId="0" borderId="21" xfId="0" applyNumberFormat="1" applyFont="1" applyFill="1" applyBorder="1" applyAlignment="1">
      <alignment horizontal="center" vertical="top"/>
    </xf>
    <xf numFmtId="2" fontId="1" fillId="0" borderId="16" xfId="0" applyNumberFormat="1" applyFont="1" applyFill="1" applyBorder="1" applyAlignment="1">
      <alignment horizontal="center" vertical="top"/>
    </xf>
    <xf numFmtId="164" fontId="4" fillId="0" borderId="21" xfId="0" applyNumberFormat="1" applyFont="1" applyFill="1" applyBorder="1" applyAlignment="1">
      <alignment horizontal="center" vertical="top" wrapText="1"/>
    </xf>
    <xf numFmtId="166" fontId="4" fillId="0" borderId="6" xfId="0" applyNumberFormat="1" applyFont="1" applyFill="1" applyBorder="1" applyAlignment="1">
      <alignment horizontal="center" vertical="top" wrapText="1"/>
    </xf>
    <xf numFmtId="165" fontId="4" fillId="0" borderId="6" xfId="0" applyNumberFormat="1" applyFont="1" applyFill="1" applyBorder="1" applyAlignment="1">
      <alignment horizontal="center" vertical="top" wrapText="1"/>
    </xf>
    <xf numFmtId="165" fontId="5" fillId="0" borderId="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justify" vertical="top" wrapText="1"/>
    </xf>
    <xf numFmtId="0" fontId="4" fillId="0" borderId="3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16" fontId="4" fillId="0" borderId="1" xfId="0" applyNumberFormat="1" applyFont="1" applyFill="1" applyBorder="1" applyAlignment="1">
      <alignment horizontal="center" vertical="top" wrapText="1"/>
    </xf>
    <xf numFmtId="16" fontId="4" fillId="0" borderId="2" xfId="0" applyNumberFormat="1" applyFont="1" applyFill="1" applyBorder="1" applyAlignment="1">
      <alignment horizontal="center" vertical="top" wrapText="1"/>
    </xf>
    <xf numFmtId="16" fontId="4" fillId="0" borderId="3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4" fillId="0" borderId="15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justify" vertical="top" wrapText="1"/>
    </xf>
    <xf numFmtId="0" fontId="4" fillId="0" borderId="11" xfId="0" applyFont="1" applyFill="1" applyBorder="1" applyAlignment="1">
      <alignment horizontal="justify" vertical="top" wrapText="1"/>
    </xf>
    <xf numFmtId="0" fontId="4" fillId="0" borderId="10" xfId="0" applyFont="1" applyFill="1" applyBorder="1" applyAlignment="1">
      <alignment horizontal="justify" vertical="top" wrapText="1"/>
    </xf>
    <xf numFmtId="0" fontId="4" fillId="0" borderId="15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justify" vertical="top" wrapText="1"/>
    </xf>
    <xf numFmtId="16" fontId="4" fillId="0" borderId="15" xfId="0" applyNumberFormat="1" applyFont="1" applyFill="1" applyBorder="1" applyAlignment="1">
      <alignment horizontal="center" vertical="top" wrapText="1"/>
    </xf>
    <xf numFmtId="16" fontId="4" fillId="0" borderId="11" xfId="0" applyNumberFormat="1" applyFont="1" applyFill="1" applyBorder="1" applyAlignment="1">
      <alignment horizontal="center" vertical="top" wrapText="1"/>
    </xf>
    <xf numFmtId="16" fontId="4" fillId="0" borderId="13" xfId="0" applyNumberFormat="1" applyFont="1" applyFill="1" applyBorder="1" applyAlignment="1">
      <alignment horizontal="center" vertical="top" wrapText="1"/>
    </xf>
    <xf numFmtId="0" fontId="6" fillId="0" borderId="15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4" fillId="0" borderId="13" xfId="0" applyFont="1" applyBorder="1" applyAlignment="1">
      <alignment horizontal="justify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8"/>
  <sheetViews>
    <sheetView tabSelected="1" zoomScale="110" zoomScaleNormal="110" workbookViewId="0">
      <selection activeCell="E2" sqref="E2:P2"/>
    </sheetView>
  </sheetViews>
  <sheetFormatPr defaultRowHeight="12"/>
  <cols>
    <col min="1" max="1" width="3.5703125" style="2" customWidth="1"/>
    <col min="2" max="2" width="5.7109375" style="2" customWidth="1"/>
    <col min="3" max="3" width="16.28515625" style="2" customWidth="1"/>
    <col min="4" max="4" width="15" style="2" customWidth="1"/>
    <col min="5" max="5" width="9" style="2" customWidth="1"/>
    <col min="6" max="6" width="9.85546875" style="2" customWidth="1"/>
    <col min="7" max="7" width="9" style="2" customWidth="1"/>
    <col min="8" max="8" width="9.28515625" style="2" customWidth="1"/>
    <col min="9" max="9" width="9.140625" style="2" customWidth="1"/>
    <col min="10" max="10" width="6.42578125" style="2" customWidth="1"/>
    <col min="11" max="11" width="6.85546875" style="2" customWidth="1"/>
    <col min="12" max="12" width="6.5703125" style="2" customWidth="1"/>
    <col min="13" max="13" width="6.85546875" style="2" customWidth="1"/>
    <col min="14" max="14" width="7" style="2" customWidth="1"/>
    <col min="15" max="15" width="6.85546875" style="2" customWidth="1"/>
    <col min="16" max="16" width="10.42578125" style="2" customWidth="1"/>
    <col min="17" max="16384" width="9.140625" style="1"/>
  </cols>
  <sheetData>
    <row r="1" spans="1:16" ht="15.75">
      <c r="N1" s="115" t="s">
        <v>70</v>
      </c>
      <c r="O1" s="115"/>
      <c r="P1" s="115"/>
    </row>
    <row r="2" spans="1:16" ht="15.75" customHeight="1"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</row>
    <row r="3" spans="1:16" ht="15.75">
      <c r="E3" s="4"/>
      <c r="F3" s="4"/>
      <c r="G3" s="4"/>
      <c r="H3" s="55"/>
      <c r="I3" s="115" t="s">
        <v>14</v>
      </c>
      <c r="J3" s="115"/>
      <c r="K3" s="115"/>
      <c r="L3" s="115"/>
      <c r="M3" s="115"/>
      <c r="N3" s="115"/>
      <c r="O3" s="115"/>
      <c r="P3" s="115"/>
    </row>
    <row r="4" spans="1:16" ht="15.75" customHeight="1">
      <c r="E4" s="115" t="s">
        <v>15</v>
      </c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</row>
    <row r="5" spans="1:16" ht="15.75" customHeight="1"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</row>
    <row r="6" spans="1:16" ht="15.75" customHeight="1">
      <c r="E6" s="4"/>
      <c r="F6" s="4"/>
      <c r="G6" s="4"/>
      <c r="H6" s="55"/>
      <c r="I6" s="55"/>
      <c r="J6" s="55"/>
      <c r="K6" s="55"/>
      <c r="L6" s="5"/>
      <c r="M6" s="5"/>
      <c r="N6" s="5"/>
      <c r="O6" s="5"/>
      <c r="P6" s="3"/>
    </row>
    <row r="7" spans="1:16" s="8" customFormat="1" ht="41.25" customHeight="1">
      <c r="A7" s="116" t="s">
        <v>11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</row>
    <row r="8" spans="1:16" ht="12.75" thickBot="1"/>
    <row r="9" spans="1:16" ht="12.75" thickBot="1">
      <c r="A9" s="81" t="s">
        <v>0</v>
      </c>
      <c r="B9" s="81" t="s">
        <v>12</v>
      </c>
      <c r="C9" s="81" t="s">
        <v>13</v>
      </c>
      <c r="D9" s="81" t="s">
        <v>1</v>
      </c>
      <c r="E9" s="112" t="s">
        <v>17</v>
      </c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4"/>
    </row>
    <row r="10" spans="1:16">
      <c r="A10" s="82"/>
      <c r="B10" s="82"/>
      <c r="C10" s="82"/>
      <c r="D10" s="82"/>
      <c r="E10" s="9">
        <v>2020</v>
      </c>
      <c r="F10" s="81" t="s">
        <v>69</v>
      </c>
      <c r="G10" s="81" t="s">
        <v>68</v>
      </c>
      <c r="H10" s="72" t="s">
        <v>67</v>
      </c>
      <c r="I10" s="72" t="s">
        <v>18</v>
      </c>
      <c r="J10" s="72" t="s">
        <v>50</v>
      </c>
      <c r="K10" s="72" t="s">
        <v>51</v>
      </c>
      <c r="L10" s="81" t="s">
        <v>52</v>
      </c>
      <c r="M10" s="81" t="s">
        <v>53</v>
      </c>
      <c r="N10" s="81" t="s">
        <v>54</v>
      </c>
      <c r="O10" s="81" t="s">
        <v>55</v>
      </c>
      <c r="P10" s="81" t="s">
        <v>20</v>
      </c>
    </row>
    <row r="11" spans="1:16" ht="12.75" thickBot="1">
      <c r="A11" s="83"/>
      <c r="B11" s="83"/>
      <c r="C11" s="83"/>
      <c r="D11" s="83"/>
      <c r="E11" s="6" t="s">
        <v>19</v>
      </c>
      <c r="F11" s="83"/>
      <c r="G11" s="83"/>
      <c r="H11" s="74"/>
      <c r="I11" s="74"/>
      <c r="J11" s="74"/>
      <c r="K11" s="74"/>
      <c r="L11" s="83"/>
      <c r="M11" s="83"/>
      <c r="N11" s="83"/>
      <c r="O11" s="83"/>
      <c r="P11" s="83"/>
    </row>
    <row r="12" spans="1:16" ht="12.75" thickBot="1">
      <c r="A12" s="81" t="s">
        <v>8</v>
      </c>
      <c r="B12" s="78" t="s">
        <v>6</v>
      </c>
      <c r="C12" s="78" t="s">
        <v>9</v>
      </c>
      <c r="D12" s="10" t="s">
        <v>2</v>
      </c>
      <c r="E12" s="7">
        <v>325.60980999999998</v>
      </c>
      <c r="F12" s="7">
        <v>2429.7113100000001</v>
      </c>
      <c r="G12" s="21">
        <f>G14+G15</f>
        <v>2519.4075499999999</v>
      </c>
      <c r="H12" s="71">
        <f t="shared" ref="H12:O12" si="0">H14+H15</f>
        <v>3998.7854500000003</v>
      </c>
      <c r="I12" s="56">
        <f t="shared" si="0"/>
        <v>4046.5349999999999</v>
      </c>
      <c r="J12" s="57">
        <f t="shared" si="0"/>
        <v>1384.2</v>
      </c>
      <c r="K12" s="57">
        <f t="shared" si="0"/>
        <v>1384.2</v>
      </c>
      <c r="L12" s="21">
        <f t="shared" si="0"/>
        <v>394.2</v>
      </c>
      <c r="M12" s="21">
        <f t="shared" si="0"/>
        <v>369.2</v>
      </c>
      <c r="N12" s="21">
        <f t="shared" si="0"/>
        <v>369.2</v>
      </c>
      <c r="O12" s="21">
        <f t="shared" si="0"/>
        <v>369.2</v>
      </c>
      <c r="P12" s="53">
        <f>SUM(E12:O12)</f>
        <v>17590.249120000004</v>
      </c>
    </row>
    <row r="13" spans="1:16" ht="24.75" thickBot="1">
      <c r="A13" s="82"/>
      <c r="B13" s="79"/>
      <c r="C13" s="79"/>
      <c r="D13" s="10" t="s">
        <v>3</v>
      </c>
      <c r="E13" s="17">
        <v>0</v>
      </c>
      <c r="F13" s="17">
        <v>0</v>
      </c>
      <c r="G13" s="17">
        <v>0</v>
      </c>
      <c r="H13" s="58">
        <v>0</v>
      </c>
      <c r="I13" s="58">
        <v>0</v>
      </c>
      <c r="J13" s="58">
        <v>0</v>
      </c>
      <c r="K13" s="58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</row>
    <row r="14" spans="1:16" ht="12.75" thickBot="1">
      <c r="A14" s="82"/>
      <c r="B14" s="79"/>
      <c r="C14" s="79"/>
      <c r="D14" s="10" t="s">
        <v>4</v>
      </c>
      <c r="E14" s="6">
        <v>322.21381000000002</v>
      </c>
      <c r="F14" s="6">
        <v>1493.2323100000001</v>
      </c>
      <c r="G14" s="20">
        <f t="shared" ref="G14:O14" si="1">G19+G24+G54+G59+G65+G71+G77+G88</f>
        <v>242.85599999999999</v>
      </c>
      <c r="H14" s="69">
        <f t="shared" si="1"/>
        <v>1728.0727999999999</v>
      </c>
      <c r="I14" s="58">
        <f t="shared" si="1"/>
        <v>0</v>
      </c>
      <c r="J14" s="58">
        <f t="shared" si="1"/>
        <v>0</v>
      </c>
      <c r="K14" s="58">
        <f t="shared" si="1"/>
        <v>0</v>
      </c>
      <c r="L14" s="17">
        <f t="shared" si="1"/>
        <v>369.2</v>
      </c>
      <c r="M14" s="17">
        <f t="shared" si="1"/>
        <v>369.2</v>
      </c>
      <c r="N14" s="17">
        <f t="shared" si="1"/>
        <v>369.2</v>
      </c>
      <c r="O14" s="17">
        <f t="shared" si="1"/>
        <v>369.2</v>
      </c>
      <c r="P14" s="6">
        <f>SUM(E14:O14)</f>
        <v>5263.1749199999995</v>
      </c>
    </row>
    <row r="15" spans="1:16" ht="12.75" thickBot="1">
      <c r="A15" s="82"/>
      <c r="B15" s="79"/>
      <c r="C15" s="79"/>
      <c r="D15" s="10" t="s">
        <v>5</v>
      </c>
      <c r="E15" s="6">
        <v>3.3959999999999999</v>
      </c>
      <c r="F15" s="6">
        <v>936.47900000000004</v>
      </c>
      <c r="G15" s="20">
        <f t="shared" ref="G15:O15" si="2">G20+G25+G55+G60+G66+G72+G78+G89</f>
        <v>2276.5515500000001</v>
      </c>
      <c r="H15" s="59">
        <f t="shared" si="2"/>
        <v>2270.7126500000004</v>
      </c>
      <c r="I15" s="59">
        <f t="shared" si="2"/>
        <v>4046.5349999999999</v>
      </c>
      <c r="J15" s="58">
        <f t="shared" si="2"/>
        <v>1384.2</v>
      </c>
      <c r="K15" s="58">
        <f t="shared" si="2"/>
        <v>1384.2</v>
      </c>
      <c r="L15" s="20">
        <f t="shared" si="2"/>
        <v>25</v>
      </c>
      <c r="M15" s="20">
        <f t="shared" si="2"/>
        <v>0</v>
      </c>
      <c r="N15" s="20">
        <f t="shared" si="2"/>
        <v>0</v>
      </c>
      <c r="O15" s="20">
        <f t="shared" si="2"/>
        <v>0</v>
      </c>
      <c r="P15" s="6">
        <f>SUM(E15:O15)</f>
        <v>12327.074200000003</v>
      </c>
    </row>
    <row r="16" spans="1:16" ht="36.75" thickBot="1">
      <c r="A16" s="83"/>
      <c r="B16" s="80"/>
      <c r="C16" s="80"/>
      <c r="D16" s="10" t="s">
        <v>10</v>
      </c>
      <c r="E16" s="17">
        <v>0</v>
      </c>
      <c r="F16" s="17">
        <v>0</v>
      </c>
      <c r="G16" s="17">
        <v>0</v>
      </c>
      <c r="H16" s="58">
        <v>0</v>
      </c>
      <c r="I16" s="58">
        <v>0</v>
      </c>
      <c r="J16" s="58">
        <v>0</v>
      </c>
      <c r="K16" s="58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</row>
    <row r="17" spans="1:16" ht="12.75" thickBot="1">
      <c r="A17" s="72">
        <v>1</v>
      </c>
      <c r="B17" s="75" t="s">
        <v>7</v>
      </c>
      <c r="C17" s="78" t="s">
        <v>21</v>
      </c>
      <c r="D17" s="10" t="s">
        <v>2</v>
      </c>
      <c r="E17" s="16">
        <f>E18+E19+E20+E21</f>
        <v>129.6</v>
      </c>
      <c r="F17" s="16">
        <f t="shared" ref="F17:O17" si="3">F18+F19+F20+F21</f>
        <v>0</v>
      </c>
      <c r="G17" s="21">
        <f t="shared" si="3"/>
        <v>47.304000000000002</v>
      </c>
      <c r="H17" s="57">
        <f t="shared" si="3"/>
        <v>0</v>
      </c>
      <c r="I17" s="57">
        <f t="shared" si="3"/>
        <v>0</v>
      </c>
      <c r="J17" s="57">
        <f t="shared" si="3"/>
        <v>0</v>
      </c>
      <c r="K17" s="57">
        <f t="shared" si="3"/>
        <v>0</v>
      </c>
      <c r="L17" s="16">
        <f t="shared" si="3"/>
        <v>369.2</v>
      </c>
      <c r="M17" s="16">
        <f t="shared" si="3"/>
        <v>369.2</v>
      </c>
      <c r="N17" s="16">
        <f t="shared" si="3"/>
        <v>369.2</v>
      </c>
      <c r="O17" s="16">
        <f t="shared" si="3"/>
        <v>369.2</v>
      </c>
      <c r="P17" s="16">
        <f>SUM(E17:O17)</f>
        <v>1653.7040000000002</v>
      </c>
    </row>
    <row r="18" spans="1:16" ht="24.75" thickBot="1">
      <c r="A18" s="73"/>
      <c r="B18" s="76"/>
      <c r="C18" s="79"/>
      <c r="D18" s="10" t="s">
        <v>3</v>
      </c>
      <c r="E18" s="17">
        <v>0</v>
      </c>
      <c r="F18" s="17">
        <v>0</v>
      </c>
      <c r="G18" s="17">
        <v>0</v>
      </c>
      <c r="H18" s="58">
        <v>0</v>
      </c>
      <c r="I18" s="58">
        <v>0</v>
      </c>
      <c r="J18" s="58">
        <v>0</v>
      </c>
      <c r="K18" s="58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</row>
    <row r="19" spans="1:16" ht="12.75" thickBot="1">
      <c r="A19" s="73"/>
      <c r="B19" s="76"/>
      <c r="C19" s="79"/>
      <c r="D19" s="10" t="s">
        <v>4</v>
      </c>
      <c r="E19" s="17">
        <v>129.6</v>
      </c>
      <c r="F19" s="17">
        <v>0</v>
      </c>
      <c r="G19" s="20">
        <v>47.304000000000002</v>
      </c>
      <c r="H19" s="58">
        <v>0</v>
      </c>
      <c r="I19" s="58">
        <v>0</v>
      </c>
      <c r="J19" s="58">
        <v>0</v>
      </c>
      <c r="K19" s="58">
        <v>0</v>
      </c>
      <c r="L19" s="17">
        <v>369.2</v>
      </c>
      <c r="M19" s="17">
        <v>369.2</v>
      </c>
      <c r="N19" s="17">
        <v>369.2</v>
      </c>
      <c r="O19" s="17">
        <v>369.2</v>
      </c>
      <c r="P19" s="17">
        <f>SUM(E19:O19)</f>
        <v>1653.7040000000002</v>
      </c>
    </row>
    <row r="20" spans="1:16" ht="12.75" thickBot="1">
      <c r="A20" s="73"/>
      <c r="B20" s="76"/>
      <c r="C20" s="79"/>
      <c r="D20" s="10" t="s">
        <v>5</v>
      </c>
      <c r="E20" s="17">
        <v>0</v>
      </c>
      <c r="F20" s="17">
        <v>0</v>
      </c>
      <c r="G20" s="17">
        <v>0</v>
      </c>
      <c r="H20" s="58">
        <v>0</v>
      </c>
      <c r="I20" s="58">
        <v>0</v>
      </c>
      <c r="J20" s="58">
        <v>0</v>
      </c>
      <c r="K20" s="58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</row>
    <row r="21" spans="1:16" ht="36.75" thickBot="1">
      <c r="A21" s="109"/>
      <c r="B21" s="110"/>
      <c r="C21" s="111"/>
      <c r="D21" s="11" t="s">
        <v>10</v>
      </c>
      <c r="E21" s="18">
        <v>0</v>
      </c>
      <c r="F21" s="17">
        <v>0</v>
      </c>
      <c r="G21" s="17">
        <v>0</v>
      </c>
      <c r="H21" s="58">
        <v>0</v>
      </c>
      <c r="I21" s="58">
        <v>0</v>
      </c>
      <c r="J21" s="58">
        <v>0</v>
      </c>
      <c r="K21" s="58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</row>
    <row r="22" spans="1:16" ht="12.75" thickBot="1">
      <c r="A22" s="93">
        <v>2</v>
      </c>
      <c r="B22" s="96" t="s">
        <v>7</v>
      </c>
      <c r="C22" s="99" t="s">
        <v>16</v>
      </c>
      <c r="D22" s="12" t="s">
        <v>2</v>
      </c>
      <c r="E22" s="13">
        <v>67.195999999999998</v>
      </c>
      <c r="F22" s="7">
        <v>966.75800000000004</v>
      </c>
      <c r="G22" s="21">
        <f>G23+G24+G25+G26</f>
        <v>2058.3540000000003</v>
      </c>
      <c r="H22" s="56">
        <f t="shared" ref="H22:O22" si="4">H23+H24+H25+H26</f>
        <v>3107.674</v>
      </c>
      <c r="I22" s="57">
        <f t="shared" si="4"/>
        <v>694.76</v>
      </c>
      <c r="J22" s="56">
        <f t="shared" si="4"/>
        <v>0</v>
      </c>
      <c r="K22" s="56">
        <f t="shared" si="4"/>
        <v>0</v>
      </c>
      <c r="L22" s="21">
        <f t="shared" si="4"/>
        <v>0</v>
      </c>
      <c r="M22" s="21">
        <f t="shared" si="4"/>
        <v>0</v>
      </c>
      <c r="N22" s="21">
        <f t="shared" si="4"/>
        <v>0</v>
      </c>
      <c r="O22" s="21">
        <f t="shared" si="4"/>
        <v>0</v>
      </c>
      <c r="P22" s="7">
        <f>SUM(E22:O22)</f>
        <v>6894.7420000000002</v>
      </c>
    </row>
    <row r="23" spans="1:16" ht="24.75" thickBot="1">
      <c r="A23" s="94"/>
      <c r="B23" s="97"/>
      <c r="C23" s="100"/>
      <c r="D23" s="12" t="s">
        <v>3</v>
      </c>
      <c r="E23" s="22">
        <v>0</v>
      </c>
      <c r="F23" s="17">
        <v>0</v>
      </c>
      <c r="G23" s="17">
        <v>0</v>
      </c>
      <c r="H23" s="58">
        <v>0</v>
      </c>
      <c r="I23" s="58">
        <v>0</v>
      </c>
      <c r="J23" s="58">
        <v>0</v>
      </c>
      <c r="K23" s="58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</row>
    <row r="24" spans="1:16" ht="12.75" thickBot="1">
      <c r="A24" s="94"/>
      <c r="B24" s="97"/>
      <c r="C24" s="100"/>
      <c r="D24" s="12" t="s">
        <v>4</v>
      </c>
      <c r="E24" s="22">
        <v>63.8</v>
      </c>
      <c r="F24" s="6">
        <v>66.278999999999996</v>
      </c>
      <c r="G24" s="20">
        <f>G29+G34+G39+G44+G49</f>
        <v>195.55199999999999</v>
      </c>
      <c r="H24" s="58">
        <f t="shared" ref="H24:O24" si="5">H29+H34+H39+H44+H49</f>
        <v>1728.0727999999999</v>
      </c>
      <c r="I24" s="58">
        <f t="shared" si="5"/>
        <v>0</v>
      </c>
      <c r="J24" s="58">
        <f t="shared" si="5"/>
        <v>0</v>
      </c>
      <c r="K24" s="58">
        <f t="shared" si="5"/>
        <v>0</v>
      </c>
      <c r="L24" s="17">
        <f t="shared" si="5"/>
        <v>0</v>
      </c>
      <c r="M24" s="17">
        <f t="shared" si="5"/>
        <v>0</v>
      </c>
      <c r="N24" s="17">
        <f t="shared" si="5"/>
        <v>0</v>
      </c>
      <c r="O24" s="17">
        <f t="shared" si="5"/>
        <v>0</v>
      </c>
      <c r="P24" s="20">
        <f>SUM(E24:O24)</f>
        <v>2053.7037999999998</v>
      </c>
    </row>
    <row r="25" spans="1:16" ht="12.75" thickBot="1">
      <c r="A25" s="94"/>
      <c r="B25" s="97"/>
      <c r="C25" s="100"/>
      <c r="D25" s="12" t="s">
        <v>5</v>
      </c>
      <c r="E25" s="14">
        <v>3.3959999999999999</v>
      </c>
      <c r="F25" s="6">
        <v>900.47900000000004</v>
      </c>
      <c r="G25" s="20">
        <f>G30+G35+G40+G45+G50</f>
        <v>1862.8020000000001</v>
      </c>
      <c r="H25" s="59">
        <f t="shared" ref="H25:O25" si="6">H30+H35+H40+H45+H50</f>
        <v>1379.6012000000003</v>
      </c>
      <c r="I25" s="59">
        <f t="shared" si="6"/>
        <v>694.76</v>
      </c>
      <c r="J25" s="59">
        <f t="shared" si="6"/>
        <v>0</v>
      </c>
      <c r="K25" s="59">
        <f t="shared" si="6"/>
        <v>0</v>
      </c>
      <c r="L25" s="20">
        <f t="shared" si="6"/>
        <v>0</v>
      </c>
      <c r="M25" s="20">
        <f t="shared" si="6"/>
        <v>0</v>
      </c>
      <c r="N25" s="20">
        <f t="shared" si="6"/>
        <v>0</v>
      </c>
      <c r="O25" s="20">
        <f t="shared" si="6"/>
        <v>0</v>
      </c>
      <c r="P25" s="6">
        <f>SUM(E25:O25)</f>
        <v>4841.0382000000009</v>
      </c>
    </row>
    <row r="26" spans="1:16" ht="36.75" thickBot="1">
      <c r="A26" s="95"/>
      <c r="B26" s="98"/>
      <c r="C26" s="101"/>
      <c r="D26" s="12" t="s">
        <v>10</v>
      </c>
      <c r="E26" s="22">
        <v>0</v>
      </c>
      <c r="F26" s="17">
        <v>0</v>
      </c>
      <c r="G26" s="17">
        <v>0</v>
      </c>
      <c r="H26" s="58">
        <v>0</v>
      </c>
      <c r="I26" s="58">
        <v>0</v>
      </c>
      <c r="J26" s="58">
        <v>0</v>
      </c>
      <c r="K26" s="58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</row>
    <row r="27" spans="1:16" ht="12.75" thickBot="1">
      <c r="A27" s="102" t="s">
        <v>45</v>
      </c>
      <c r="B27" s="105"/>
      <c r="C27" s="99" t="s">
        <v>16</v>
      </c>
      <c r="D27" s="12" t="s">
        <v>2</v>
      </c>
      <c r="E27" s="13">
        <f>E28+E29+E30</f>
        <v>67.195999999999998</v>
      </c>
      <c r="F27" s="13">
        <f t="shared" ref="F27:O27" si="7">F28+F29+F30</f>
        <v>69.772999999999996</v>
      </c>
      <c r="G27" s="13">
        <f t="shared" si="7"/>
        <v>205.92</v>
      </c>
      <c r="H27" s="60">
        <f t="shared" si="7"/>
        <v>1819.0239999999999</v>
      </c>
      <c r="I27" s="60">
        <f t="shared" si="7"/>
        <v>0</v>
      </c>
      <c r="J27" s="60">
        <f t="shared" si="7"/>
        <v>0</v>
      </c>
      <c r="K27" s="60">
        <f t="shared" si="7"/>
        <v>0</v>
      </c>
      <c r="L27" s="19">
        <f t="shared" si="7"/>
        <v>0</v>
      </c>
      <c r="M27" s="19">
        <f t="shared" si="7"/>
        <v>0</v>
      </c>
      <c r="N27" s="19">
        <f t="shared" si="7"/>
        <v>0</v>
      </c>
      <c r="O27" s="19">
        <f t="shared" si="7"/>
        <v>0</v>
      </c>
      <c r="P27" s="7">
        <f>SUM(E27:O27)</f>
        <v>2161.913</v>
      </c>
    </row>
    <row r="28" spans="1:16" ht="24.75" thickBot="1">
      <c r="A28" s="103"/>
      <c r="B28" s="106"/>
      <c r="C28" s="100"/>
      <c r="D28" s="12" t="s">
        <v>3</v>
      </c>
      <c r="E28" s="14">
        <v>0</v>
      </c>
      <c r="F28" s="6">
        <v>0</v>
      </c>
      <c r="G28" s="6">
        <v>0</v>
      </c>
      <c r="H28" s="58">
        <v>0</v>
      </c>
      <c r="I28" s="58">
        <v>0</v>
      </c>
      <c r="J28" s="58">
        <v>0</v>
      </c>
      <c r="K28" s="58">
        <v>0</v>
      </c>
      <c r="L28" s="17">
        <v>0</v>
      </c>
      <c r="M28" s="17">
        <v>0</v>
      </c>
      <c r="N28" s="17">
        <v>0</v>
      </c>
      <c r="O28" s="17">
        <v>0</v>
      </c>
      <c r="P28" s="6">
        <v>0</v>
      </c>
    </row>
    <row r="29" spans="1:16" ht="12.75" thickBot="1">
      <c r="A29" s="103"/>
      <c r="B29" s="106"/>
      <c r="C29" s="100"/>
      <c r="D29" s="10" t="s">
        <v>4</v>
      </c>
      <c r="E29" s="6">
        <v>63.8</v>
      </c>
      <c r="F29" s="6">
        <v>66.278999999999996</v>
      </c>
      <c r="G29" s="6">
        <v>195.55199999999999</v>
      </c>
      <c r="H29" s="69">
        <v>1728.0727999999999</v>
      </c>
      <c r="I29" s="58">
        <v>0</v>
      </c>
      <c r="J29" s="58">
        <v>0</v>
      </c>
      <c r="K29" s="58">
        <v>0</v>
      </c>
      <c r="L29" s="17">
        <v>0</v>
      </c>
      <c r="M29" s="17">
        <v>0</v>
      </c>
      <c r="N29" s="17">
        <v>0</v>
      </c>
      <c r="O29" s="17">
        <v>0</v>
      </c>
      <c r="P29" s="6">
        <f>SUM(E29:O29)</f>
        <v>2053.7037999999998</v>
      </c>
    </row>
    <row r="30" spans="1:16" ht="12.75" thickBot="1">
      <c r="A30" s="103"/>
      <c r="B30" s="106"/>
      <c r="C30" s="100"/>
      <c r="D30" s="10" t="s">
        <v>5</v>
      </c>
      <c r="E30" s="6">
        <v>3.3959999999999999</v>
      </c>
      <c r="F30" s="6">
        <v>3.4940000000000002</v>
      </c>
      <c r="G30" s="6">
        <v>10.368</v>
      </c>
      <c r="H30" s="69">
        <v>90.9512</v>
      </c>
      <c r="I30" s="58">
        <v>0</v>
      </c>
      <c r="J30" s="58">
        <v>0</v>
      </c>
      <c r="K30" s="58">
        <v>0</v>
      </c>
      <c r="L30" s="17">
        <v>0</v>
      </c>
      <c r="M30" s="17">
        <v>0</v>
      </c>
      <c r="N30" s="17">
        <v>0</v>
      </c>
      <c r="O30" s="17">
        <v>0</v>
      </c>
      <c r="P30" s="6">
        <f>SUM(E30:O30)</f>
        <v>108.20920000000001</v>
      </c>
    </row>
    <row r="31" spans="1:16" ht="36.75" thickBot="1">
      <c r="A31" s="104"/>
      <c r="B31" s="107"/>
      <c r="C31" s="108"/>
      <c r="D31" s="10" t="s">
        <v>10</v>
      </c>
      <c r="E31" s="6">
        <v>0</v>
      </c>
      <c r="F31" s="6">
        <v>0</v>
      </c>
      <c r="G31" s="6">
        <v>0</v>
      </c>
      <c r="H31" s="58">
        <v>0</v>
      </c>
      <c r="I31" s="58">
        <v>0</v>
      </c>
      <c r="J31" s="58">
        <v>0</v>
      </c>
      <c r="K31" s="58">
        <v>0</v>
      </c>
      <c r="L31" s="17">
        <v>0</v>
      </c>
      <c r="M31" s="17">
        <v>0</v>
      </c>
      <c r="N31" s="17">
        <v>0</v>
      </c>
      <c r="O31" s="17">
        <v>0</v>
      </c>
      <c r="P31" s="6">
        <v>0</v>
      </c>
    </row>
    <row r="32" spans="1:16" ht="12.75" thickBot="1">
      <c r="A32" s="87" t="s">
        <v>46</v>
      </c>
      <c r="B32" s="90"/>
      <c r="C32" s="78" t="s">
        <v>22</v>
      </c>
      <c r="D32" s="10" t="s">
        <v>2</v>
      </c>
      <c r="E32" s="16">
        <v>0</v>
      </c>
      <c r="F32" s="16">
        <f>F33+F34+F35</f>
        <v>780</v>
      </c>
      <c r="G32" s="21">
        <f t="shared" ref="G32:O32" si="8">G33+G34+G35</f>
        <v>733.05899999999997</v>
      </c>
      <c r="H32" s="57">
        <f t="shared" si="8"/>
        <v>573.21</v>
      </c>
      <c r="I32" s="57">
        <f t="shared" si="8"/>
        <v>0</v>
      </c>
      <c r="J32" s="57">
        <f t="shared" si="8"/>
        <v>0</v>
      </c>
      <c r="K32" s="57">
        <f t="shared" si="8"/>
        <v>0</v>
      </c>
      <c r="L32" s="16">
        <f t="shared" si="8"/>
        <v>0</v>
      </c>
      <c r="M32" s="16">
        <f t="shared" si="8"/>
        <v>0</v>
      </c>
      <c r="N32" s="16">
        <f t="shared" si="8"/>
        <v>0</v>
      </c>
      <c r="O32" s="16">
        <f t="shared" si="8"/>
        <v>0</v>
      </c>
      <c r="P32" s="16">
        <f>SUM(E32:O32)</f>
        <v>2086.2690000000002</v>
      </c>
    </row>
    <row r="33" spans="1:16" ht="24.75" thickBot="1">
      <c r="A33" s="88"/>
      <c r="B33" s="91"/>
      <c r="C33" s="79"/>
      <c r="D33" s="10" t="s">
        <v>3</v>
      </c>
      <c r="E33" s="17">
        <v>0</v>
      </c>
      <c r="F33" s="17">
        <v>0</v>
      </c>
      <c r="G33" s="17">
        <v>0</v>
      </c>
      <c r="H33" s="58">
        <v>0</v>
      </c>
      <c r="I33" s="58">
        <v>0</v>
      </c>
      <c r="J33" s="58">
        <v>0</v>
      </c>
      <c r="K33" s="58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</row>
    <row r="34" spans="1:16" ht="12.75" thickBot="1">
      <c r="A34" s="88"/>
      <c r="B34" s="91"/>
      <c r="C34" s="79"/>
      <c r="D34" s="10" t="s">
        <v>4</v>
      </c>
      <c r="E34" s="17">
        <v>0</v>
      </c>
      <c r="F34" s="17">
        <v>0</v>
      </c>
      <c r="G34" s="17">
        <v>0</v>
      </c>
      <c r="H34" s="58">
        <v>0</v>
      </c>
      <c r="I34" s="58">
        <v>0</v>
      </c>
      <c r="J34" s="58">
        <v>0</v>
      </c>
      <c r="K34" s="58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</row>
    <row r="35" spans="1:16" ht="12.75" thickBot="1">
      <c r="A35" s="88"/>
      <c r="B35" s="91"/>
      <c r="C35" s="79"/>
      <c r="D35" s="10" t="s">
        <v>5</v>
      </c>
      <c r="E35" s="17">
        <v>0</v>
      </c>
      <c r="F35" s="17">
        <v>780</v>
      </c>
      <c r="G35" s="20">
        <v>733.05899999999997</v>
      </c>
      <c r="H35" s="58">
        <v>573.21</v>
      </c>
      <c r="I35" s="58">
        <v>0</v>
      </c>
      <c r="J35" s="58">
        <v>0</v>
      </c>
      <c r="K35" s="58">
        <v>0</v>
      </c>
      <c r="L35" s="17">
        <v>0</v>
      </c>
      <c r="M35" s="17">
        <v>0</v>
      </c>
      <c r="N35" s="17">
        <v>0</v>
      </c>
      <c r="O35" s="17">
        <v>0</v>
      </c>
      <c r="P35" s="17">
        <f>SUM(E35:O35)</f>
        <v>2086.2690000000002</v>
      </c>
    </row>
    <row r="36" spans="1:16" ht="36.75" thickBot="1">
      <c r="A36" s="89"/>
      <c r="B36" s="92"/>
      <c r="C36" s="80"/>
      <c r="D36" s="10" t="s">
        <v>10</v>
      </c>
      <c r="E36" s="17">
        <v>0</v>
      </c>
      <c r="F36" s="17">
        <v>0</v>
      </c>
      <c r="G36" s="17">
        <v>0</v>
      </c>
      <c r="H36" s="58">
        <v>0</v>
      </c>
      <c r="I36" s="58">
        <v>0</v>
      </c>
      <c r="J36" s="58">
        <v>0</v>
      </c>
      <c r="K36" s="58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</row>
    <row r="37" spans="1:16" ht="12.75" thickBot="1">
      <c r="A37" s="87" t="s">
        <v>47</v>
      </c>
      <c r="B37" s="90"/>
      <c r="C37" s="78" t="s">
        <v>23</v>
      </c>
      <c r="D37" s="10" t="s">
        <v>2</v>
      </c>
      <c r="E37" s="16">
        <v>0</v>
      </c>
      <c r="F37" s="16">
        <v>0</v>
      </c>
      <c r="G37" s="7">
        <f>G38+G39+G40+G41</f>
        <v>974.55600000000004</v>
      </c>
      <c r="H37" s="57">
        <f t="shared" ref="H37:O37" si="9">H38+H39+H40+H41</f>
        <v>519.84</v>
      </c>
      <c r="I37" s="57">
        <f t="shared" si="9"/>
        <v>598.04999999999995</v>
      </c>
      <c r="J37" s="57">
        <f t="shared" si="9"/>
        <v>0</v>
      </c>
      <c r="K37" s="57">
        <f t="shared" si="9"/>
        <v>0</v>
      </c>
      <c r="L37" s="16">
        <f t="shared" si="9"/>
        <v>0</v>
      </c>
      <c r="M37" s="16">
        <f t="shared" si="9"/>
        <v>0</v>
      </c>
      <c r="N37" s="16">
        <f t="shared" si="9"/>
        <v>0</v>
      </c>
      <c r="O37" s="16">
        <f t="shared" si="9"/>
        <v>0</v>
      </c>
      <c r="P37" s="16">
        <f>SUM(E37:O37)</f>
        <v>2092.4459999999999</v>
      </c>
    </row>
    <row r="38" spans="1:16" ht="24.75" thickBot="1">
      <c r="A38" s="88"/>
      <c r="B38" s="91"/>
      <c r="C38" s="79"/>
      <c r="D38" s="10" t="s">
        <v>3</v>
      </c>
      <c r="E38" s="17">
        <v>0</v>
      </c>
      <c r="F38" s="17">
        <v>0</v>
      </c>
      <c r="G38" s="17">
        <v>0</v>
      </c>
      <c r="H38" s="58">
        <v>0</v>
      </c>
      <c r="I38" s="58">
        <v>0</v>
      </c>
      <c r="J38" s="58">
        <v>0</v>
      </c>
      <c r="K38" s="58">
        <v>0</v>
      </c>
      <c r="L38" s="17">
        <v>0</v>
      </c>
      <c r="M38" s="17">
        <v>0</v>
      </c>
      <c r="N38" s="17">
        <v>0</v>
      </c>
      <c r="O38" s="17">
        <v>0</v>
      </c>
      <c r="P38" s="6">
        <v>0</v>
      </c>
    </row>
    <row r="39" spans="1:16" ht="12.75" thickBot="1">
      <c r="A39" s="88"/>
      <c r="B39" s="91"/>
      <c r="C39" s="79"/>
      <c r="D39" s="10" t="s">
        <v>4</v>
      </c>
      <c r="E39" s="17">
        <v>0</v>
      </c>
      <c r="F39" s="17">
        <v>0</v>
      </c>
      <c r="G39" s="17">
        <v>0</v>
      </c>
      <c r="H39" s="58">
        <v>0</v>
      </c>
      <c r="I39" s="58">
        <v>0</v>
      </c>
      <c r="J39" s="58">
        <v>0</v>
      </c>
      <c r="K39" s="58">
        <v>0</v>
      </c>
      <c r="L39" s="17">
        <v>0</v>
      </c>
      <c r="M39" s="17">
        <v>0</v>
      </c>
      <c r="N39" s="17">
        <v>0</v>
      </c>
      <c r="O39" s="17">
        <v>0</v>
      </c>
      <c r="P39" s="6">
        <v>0</v>
      </c>
    </row>
    <row r="40" spans="1:16" ht="12.75" thickBot="1">
      <c r="A40" s="88"/>
      <c r="B40" s="91"/>
      <c r="C40" s="79"/>
      <c r="D40" s="10" t="s">
        <v>5</v>
      </c>
      <c r="E40" s="17">
        <v>0</v>
      </c>
      <c r="F40" s="17">
        <v>0</v>
      </c>
      <c r="G40" s="20">
        <v>974.55600000000004</v>
      </c>
      <c r="H40" s="58">
        <v>519.84</v>
      </c>
      <c r="I40" s="58">
        <v>598.04999999999995</v>
      </c>
      <c r="J40" s="58">
        <v>0</v>
      </c>
      <c r="K40" s="58">
        <v>0</v>
      </c>
      <c r="L40" s="17">
        <v>0</v>
      </c>
      <c r="M40" s="17">
        <v>0</v>
      </c>
      <c r="N40" s="17">
        <v>0</v>
      </c>
      <c r="O40" s="17">
        <v>0</v>
      </c>
      <c r="P40" s="17">
        <f>SUM(E40:O40)</f>
        <v>2092.4459999999999</v>
      </c>
    </row>
    <row r="41" spans="1:16" ht="36.75" thickBot="1">
      <c r="A41" s="89"/>
      <c r="B41" s="92"/>
      <c r="C41" s="80"/>
      <c r="D41" s="10" t="s">
        <v>10</v>
      </c>
      <c r="E41" s="17">
        <v>0</v>
      </c>
      <c r="F41" s="17">
        <v>0</v>
      </c>
      <c r="G41" s="17">
        <v>0</v>
      </c>
      <c r="H41" s="58">
        <v>0</v>
      </c>
      <c r="I41" s="58">
        <v>0</v>
      </c>
      <c r="J41" s="58">
        <v>0</v>
      </c>
      <c r="K41" s="58">
        <v>0</v>
      </c>
      <c r="L41" s="17">
        <v>0</v>
      </c>
      <c r="M41" s="17">
        <v>0</v>
      </c>
      <c r="N41" s="17">
        <v>0</v>
      </c>
      <c r="O41" s="17">
        <v>0</v>
      </c>
      <c r="P41" s="6">
        <v>0</v>
      </c>
    </row>
    <row r="42" spans="1:16" ht="12.75" thickBot="1">
      <c r="A42" s="87" t="s">
        <v>48</v>
      </c>
      <c r="B42" s="90"/>
      <c r="C42" s="78" t="s">
        <v>24</v>
      </c>
      <c r="D42" s="10" t="s">
        <v>2</v>
      </c>
      <c r="E42" s="16">
        <v>0</v>
      </c>
      <c r="F42" s="16">
        <f>F43+F44+F45+F46</f>
        <v>68.349999999999994</v>
      </c>
      <c r="G42" s="21">
        <f>G43+G44+G45+G46</f>
        <v>40.069000000000003</v>
      </c>
      <c r="H42" s="57">
        <f t="shared" ref="H42:O42" si="10">H43+H44+H45+H46</f>
        <v>85.63</v>
      </c>
      <c r="I42" s="57">
        <f t="shared" si="10"/>
        <v>56.71</v>
      </c>
      <c r="J42" s="57">
        <f t="shared" si="10"/>
        <v>0</v>
      </c>
      <c r="K42" s="57">
        <f t="shared" si="10"/>
        <v>0</v>
      </c>
      <c r="L42" s="16">
        <f t="shared" si="10"/>
        <v>0</v>
      </c>
      <c r="M42" s="16">
        <f t="shared" si="10"/>
        <v>0</v>
      </c>
      <c r="N42" s="16">
        <f t="shared" si="10"/>
        <v>0</v>
      </c>
      <c r="O42" s="16">
        <f t="shared" si="10"/>
        <v>0</v>
      </c>
      <c r="P42" s="7">
        <f>SUM(E42:O42)</f>
        <v>250.75899999999999</v>
      </c>
    </row>
    <row r="43" spans="1:16" ht="24.75" thickBot="1">
      <c r="A43" s="88"/>
      <c r="B43" s="91"/>
      <c r="C43" s="79"/>
      <c r="D43" s="10" t="s">
        <v>3</v>
      </c>
      <c r="E43" s="17">
        <v>0</v>
      </c>
      <c r="F43" s="17">
        <v>0</v>
      </c>
      <c r="G43" s="17">
        <v>0</v>
      </c>
      <c r="H43" s="58">
        <v>0</v>
      </c>
      <c r="I43" s="58">
        <v>0</v>
      </c>
      <c r="J43" s="58">
        <v>0</v>
      </c>
      <c r="K43" s="58">
        <v>0</v>
      </c>
      <c r="L43" s="17">
        <v>0</v>
      </c>
      <c r="M43" s="17">
        <v>0</v>
      </c>
      <c r="N43" s="17">
        <v>0</v>
      </c>
      <c r="O43" s="17">
        <v>0</v>
      </c>
      <c r="P43" s="6">
        <v>0</v>
      </c>
    </row>
    <row r="44" spans="1:16" ht="12.75" thickBot="1">
      <c r="A44" s="88"/>
      <c r="B44" s="91"/>
      <c r="C44" s="79"/>
      <c r="D44" s="10" t="s">
        <v>4</v>
      </c>
      <c r="E44" s="17">
        <v>0</v>
      </c>
      <c r="F44" s="17">
        <v>0</v>
      </c>
      <c r="G44" s="17">
        <v>0</v>
      </c>
      <c r="H44" s="58">
        <v>0</v>
      </c>
      <c r="I44" s="58">
        <v>0</v>
      </c>
      <c r="J44" s="58">
        <v>0</v>
      </c>
      <c r="K44" s="58">
        <v>0</v>
      </c>
      <c r="L44" s="17">
        <v>0</v>
      </c>
      <c r="M44" s="17">
        <v>0</v>
      </c>
      <c r="N44" s="17">
        <v>0</v>
      </c>
      <c r="O44" s="17">
        <v>0</v>
      </c>
      <c r="P44" s="6">
        <v>0</v>
      </c>
    </row>
    <row r="45" spans="1:16" ht="12.75" thickBot="1">
      <c r="A45" s="88"/>
      <c r="B45" s="91"/>
      <c r="C45" s="79"/>
      <c r="D45" s="10" t="s">
        <v>5</v>
      </c>
      <c r="E45" s="17">
        <v>0</v>
      </c>
      <c r="F45" s="17">
        <v>68.349999999999994</v>
      </c>
      <c r="G45" s="20">
        <v>40.069000000000003</v>
      </c>
      <c r="H45" s="58">
        <v>85.63</v>
      </c>
      <c r="I45" s="58">
        <v>56.71</v>
      </c>
      <c r="J45" s="58">
        <v>0</v>
      </c>
      <c r="K45" s="58">
        <v>0</v>
      </c>
      <c r="L45" s="17">
        <v>0</v>
      </c>
      <c r="M45" s="17">
        <v>0</v>
      </c>
      <c r="N45" s="17">
        <v>0</v>
      </c>
      <c r="O45" s="17">
        <v>0</v>
      </c>
      <c r="P45" s="6">
        <f>SUM(E45:O45)</f>
        <v>250.75899999999999</v>
      </c>
    </row>
    <row r="46" spans="1:16" ht="36.75" thickBot="1">
      <c r="A46" s="89"/>
      <c r="B46" s="92"/>
      <c r="C46" s="80"/>
      <c r="D46" s="10" t="s">
        <v>10</v>
      </c>
      <c r="E46" s="17">
        <v>0</v>
      </c>
      <c r="F46" s="17">
        <v>0</v>
      </c>
      <c r="G46" s="17">
        <v>0</v>
      </c>
      <c r="H46" s="58">
        <v>0</v>
      </c>
      <c r="I46" s="58">
        <v>0</v>
      </c>
      <c r="J46" s="58">
        <v>0</v>
      </c>
      <c r="K46" s="58">
        <v>0</v>
      </c>
      <c r="L46" s="17">
        <v>0</v>
      </c>
      <c r="M46" s="17">
        <v>0</v>
      </c>
      <c r="N46" s="17">
        <v>0</v>
      </c>
      <c r="O46" s="17">
        <v>0</v>
      </c>
      <c r="P46" s="6">
        <v>0</v>
      </c>
    </row>
    <row r="47" spans="1:16" ht="12.75" thickBot="1">
      <c r="A47" s="87" t="s">
        <v>49</v>
      </c>
      <c r="B47" s="90"/>
      <c r="C47" s="78" t="s">
        <v>25</v>
      </c>
      <c r="D47" s="10" t="s">
        <v>2</v>
      </c>
      <c r="E47" s="16">
        <v>0</v>
      </c>
      <c r="F47" s="21">
        <f>F48+F49+F50+F51</f>
        <v>48.634999999999998</v>
      </c>
      <c r="G47" s="16">
        <f t="shared" ref="G47:O47" si="11">G48+G49+G50+G51</f>
        <v>104.75</v>
      </c>
      <c r="H47" s="57">
        <f t="shared" si="11"/>
        <v>109.97</v>
      </c>
      <c r="I47" s="57">
        <f t="shared" si="11"/>
        <v>40</v>
      </c>
      <c r="J47" s="57">
        <f t="shared" si="11"/>
        <v>0</v>
      </c>
      <c r="K47" s="57">
        <f t="shared" si="11"/>
        <v>0</v>
      </c>
      <c r="L47" s="16">
        <f t="shared" si="11"/>
        <v>0</v>
      </c>
      <c r="M47" s="16">
        <f t="shared" si="11"/>
        <v>0</v>
      </c>
      <c r="N47" s="16">
        <f t="shared" si="11"/>
        <v>0</v>
      </c>
      <c r="O47" s="16">
        <f t="shared" si="11"/>
        <v>0</v>
      </c>
      <c r="P47" s="21">
        <f>SUM(E47:O47)</f>
        <v>303.35500000000002</v>
      </c>
    </row>
    <row r="48" spans="1:16" ht="24.75" thickBot="1">
      <c r="A48" s="88"/>
      <c r="B48" s="91"/>
      <c r="C48" s="79"/>
      <c r="D48" s="10" t="s">
        <v>3</v>
      </c>
      <c r="E48" s="17">
        <v>0</v>
      </c>
      <c r="F48" s="17">
        <v>0</v>
      </c>
      <c r="G48" s="17">
        <v>0</v>
      </c>
      <c r="H48" s="58">
        <v>0</v>
      </c>
      <c r="I48" s="58">
        <v>0</v>
      </c>
      <c r="J48" s="58">
        <v>0</v>
      </c>
      <c r="K48" s="58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</row>
    <row r="49" spans="1:16" ht="12.75" thickBot="1">
      <c r="A49" s="88"/>
      <c r="B49" s="91"/>
      <c r="C49" s="79"/>
      <c r="D49" s="10" t="s">
        <v>4</v>
      </c>
      <c r="E49" s="17">
        <v>0</v>
      </c>
      <c r="F49" s="17">
        <v>0</v>
      </c>
      <c r="G49" s="17">
        <v>0</v>
      </c>
      <c r="H49" s="58">
        <v>0</v>
      </c>
      <c r="I49" s="58">
        <v>0</v>
      </c>
      <c r="J49" s="58">
        <v>0</v>
      </c>
      <c r="K49" s="58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</row>
    <row r="50" spans="1:16" ht="12.75" thickBot="1">
      <c r="A50" s="88"/>
      <c r="B50" s="91"/>
      <c r="C50" s="79"/>
      <c r="D50" s="10" t="s">
        <v>5</v>
      </c>
      <c r="E50" s="17">
        <v>0</v>
      </c>
      <c r="F50" s="6">
        <v>48.634999999999998</v>
      </c>
      <c r="G50" s="6">
        <v>104.75</v>
      </c>
      <c r="H50" s="58">
        <v>109.97</v>
      </c>
      <c r="I50" s="58">
        <v>40</v>
      </c>
      <c r="J50" s="58">
        <v>0</v>
      </c>
      <c r="K50" s="58">
        <v>0</v>
      </c>
      <c r="L50" s="17">
        <v>0</v>
      </c>
      <c r="M50" s="17">
        <v>0</v>
      </c>
      <c r="N50" s="17">
        <v>0</v>
      </c>
      <c r="O50" s="17">
        <v>0</v>
      </c>
      <c r="P50" s="20">
        <f>SUM(E50:O50)</f>
        <v>303.35500000000002</v>
      </c>
    </row>
    <row r="51" spans="1:16" ht="36.75" thickBot="1">
      <c r="A51" s="89"/>
      <c r="B51" s="92"/>
      <c r="C51" s="80"/>
      <c r="D51" s="10" t="s">
        <v>10</v>
      </c>
      <c r="E51" s="17">
        <v>0</v>
      </c>
      <c r="F51" s="17">
        <v>0</v>
      </c>
      <c r="G51" s="17">
        <v>0</v>
      </c>
      <c r="H51" s="58">
        <v>0</v>
      </c>
      <c r="I51" s="58">
        <v>0</v>
      </c>
      <c r="J51" s="58">
        <v>0</v>
      </c>
      <c r="K51" s="58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</row>
    <row r="52" spans="1:16" ht="12.75" thickBot="1">
      <c r="A52" s="72">
        <v>3</v>
      </c>
      <c r="B52" s="75" t="s">
        <v>7</v>
      </c>
      <c r="C52" s="78" t="s">
        <v>26</v>
      </c>
      <c r="D52" s="10" t="s">
        <v>2</v>
      </c>
      <c r="E52" s="16">
        <v>0</v>
      </c>
      <c r="F52" s="16">
        <f>F53+F54+F55+F56</f>
        <v>36</v>
      </c>
      <c r="G52" s="16">
        <f t="shared" ref="G52:O52" si="12">G53+G54+G55+G56</f>
        <v>110</v>
      </c>
      <c r="H52" s="57">
        <f t="shared" si="12"/>
        <v>120</v>
      </c>
      <c r="I52" s="57">
        <f t="shared" si="12"/>
        <v>90</v>
      </c>
      <c r="J52" s="57">
        <f t="shared" si="12"/>
        <v>0</v>
      </c>
      <c r="K52" s="57">
        <f t="shared" si="12"/>
        <v>0</v>
      </c>
      <c r="L52" s="16">
        <f t="shared" si="12"/>
        <v>25</v>
      </c>
      <c r="M52" s="16">
        <f t="shared" si="12"/>
        <v>0</v>
      </c>
      <c r="N52" s="16">
        <f t="shared" si="12"/>
        <v>0</v>
      </c>
      <c r="O52" s="16">
        <f t="shared" si="12"/>
        <v>0</v>
      </c>
      <c r="P52" s="16">
        <f>SUM(E52:O52)</f>
        <v>381</v>
      </c>
    </row>
    <row r="53" spans="1:16" ht="24.75" thickBot="1">
      <c r="A53" s="73"/>
      <c r="B53" s="76"/>
      <c r="C53" s="79"/>
      <c r="D53" s="10" t="s">
        <v>3</v>
      </c>
      <c r="E53" s="17">
        <v>0</v>
      </c>
      <c r="F53" s="17">
        <v>0</v>
      </c>
      <c r="G53" s="17">
        <v>0</v>
      </c>
      <c r="H53" s="58">
        <v>0</v>
      </c>
      <c r="I53" s="58">
        <v>0</v>
      </c>
      <c r="J53" s="58">
        <v>0</v>
      </c>
      <c r="K53" s="58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</row>
    <row r="54" spans="1:16" ht="12.75" thickBot="1">
      <c r="A54" s="73"/>
      <c r="B54" s="76"/>
      <c r="C54" s="79"/>
      <c r="D54" s="10" t="s">
        <v>4</v>
      </c>
      <c r="E54" s="17">
        <v>0</v>
      </c>
      <c r="F54" s="17">
        <v>0</v>
      </c>
      <c r="G54" s="17">
        <v>0</v>
      </c>
      <c r="H54" s="58">
        <v>0</v>
      </c>
      <c r="I54" s="58">
        <v>0</v>
      </c>
      <c r="J54" s="58">
        <v>0</v>
      </c>
      <c r="K54" s="58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</row>
    <row r="55" spans="1:16" ht="12.75" thickBot="1">
      <c r="A55" s="73"/>
      <c r="B55" s="76"/>
      <c r="C55" s="79"/>
      <c r="D55" s="10" t="s">
        <v>5</v>
      </c>
      <c r="E55" s="17">
        <v>0</v>
      </c>
      <c r="F55" s="17">
        <v>36</v>
      </c>
      <c r="G55" s="17">
        <v>110</v>
      </c>
      <c r="H55" s="58">
        <v>120</v>
      </c>
      <c r="I55" s="58">
        <v>90</v>
      </c>
      <c r="J55" s="58">
        <v>0</v>
      </c>
      <c r="K55" s="58">
        <v>0</v>
      </c>
      <c r="L55" s="17">
        <v>25</v>
      </c>
      <c r="M55" s="17">
        <v>0</v>
      </c>
      <c r="N55" s="17">
        <v>0</v>
      </c>
      <c r="O55" s="17">
        <v>0</v>
      </c>
      <c r="P55" s="17">
        <f>SUM(E55:O55)</f>
        <v>381</v>
      </c>
    </row>
    <row r="56" spans="1:16" ht="36.75" thickBot="1">
      <c r="A56" s="74"/>
      <c r="B56" s="77"/>
      <c r="C56" s="80"/>
      <c r="D56" s="10" t="s">
        <v>10</v>
      </c>
      <c r="E56" s="17">
        <v>0</v>
      </c>
      <c r="F56" s="17">
        <v>0</v>
      </c>
      <c r="G56" s="17">
        <v>0</v>
      </c>
      <c r="H56" s="58">
        <v>0</v>
      </c>
      <c r="I56" s="58">
        <v>0</v>
      </c>
      <c r="J56" s="58">
        <v>0</v>
      </c>
      <c r="K56" s="58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</row>
    <row r="57" spans="1:16" ht="12.75" thickBot="1">
      <c r="A57" s="72">
        <v>4</v>
      </c>
      <c r="B57" s="75" t="s">
        <v>7</v>
      </c>
      <c r="C57" s="78" t="s">
        <v>27</v>
      </c>
      <c r="D57" s="10" t="s">
        <v>2</v>
      </c>
      <c r="E57" s="7">
        <v>128.81380999999999</v>
      </c>
      <c r="F57" s="7">
        <v>595.00630000000001</v>
      </c>
      <c r="G57" s="16">
        <v>0</v>
      </c>
      <c r="H57" s="57">
        <v>0</v>
      </c>
      <c r="I57" s="57">
        <v>0</v>
      </c>
      <c r="J57" s="58">
        <v>0</v>
      </c>
      <c r="K57" s="58">
        <v>0</v>
      </c>
      <c r="L57" s="17">
        <v>0</v>
      </c>
      <c r="M57" s="17">
        <v>0</v>
      </c>
      <c r="N57" s="17">
        <v>0</v>
      </c>
      <c r="O57" s="17">
        <v>0</v>
      </c>
      <c r="P57" s="7">
        <f>SUM(E57:O57)</f>
        <v>723.82011</v>
      </c>
    </row>
    <row r="58" spans="1:16" ht="24.75" thickBot="1">
      <c r="A58" s="73"/>
      <c r="B58" s="76"/>
      <c r="C58" s="79"/>
      <c r="D58" s="10" t="s">
        <v>3</v>
      </c>
      <c r="E58" s="17">
        <v>0</v>
      </c>
      <c r="F58" s="17">
        <v>0</v>
      </c>
      <c r="G58" s="17">
        <v>0</v>
      </c>
      <c r="H58" s="58">
        <v>0</v>
      </c>
      <c r="I58" s="58">
        <v>0</v>
      </c>
      <c r="J58" s="58">
        <v>0</v>
      </c>
      <c r="K58" s="58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</row>
    <row r="59" spans="1:16" ht="12.75" thickBot="1">
      <c r="A59" s="73"/>
      <c r="B59" s="76"/>
      <c r="C59" s="79"/>
      <c r="D59" s="10" t="s">
        <v>4</v>
      </c>
      <c r="E59" s="6">
        <v>128.81380999999999</v>
      </c>
      <c r="F59" s="6">
        <v>595.00630000000001</v>
      </c>
      <c r="G59" s="17">
        <v>0</v>
      </c>
      <c r="H59" s="58">
        <v>0</v>
      </c>
      <c r="I59" s="58">
        <v>0</v>
      </c>
      <c r="J59" s="58">
        <v>0</v>
      </c>
      <c r="K59" s="58">
        <v>0</v>
      </c>
      <c r="L59" s="17">
        <v>0</v>
      </c>
      <c r="M59" s="17">
        <v>0</v>
      </c>
      <c r="N59" s="17">
        <v>0</v>
      </c>
      <c r="O59" s="17">
        <v>0</v>
      </c>
      <c r="P59" s="6">
        <f>SUM(E59:O59)</f>
        <v>723.82011</v>
      </c>
    </row>
    <row r="60" spans="1:16" ht="12.75" thickBot="1">
      <c r="A60" s="73"/>
      <c r="B60" s="76"/>
      <c r="C60" s="79"/>
      <c r="D60" s="10" t="s">
        <v>5</v>
      </c>
      <c r="E60" s="17">
        <v>0</v>
      </c>
      <c r="F60" s="17">
        <v>0</v>
      </c>
      <c r="G60" s="17">
        <v>0</v>
      </c>
      <c r="H60" s="58">
        <v>0</v>
      </c>
      <c r="I60" s="58">
        <v>0</v>
      </c>
      <c r="J60" s="58">
        <v>0</v>
      </c>
      <c r="K60" s="58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</row>
    <row r="61" spans="1:16" ht="36.75" thickBot="1">
      <c r="A61" s="74"/>
      <c r="B61" s="77"/>
      <c r="C61" s="80"/>
      <c r="D61" s="10" t="s">
        <v>10</v>
      </c>
      <c r="E61" s="17">
        <v>0</v>
      </c>
      <c r="F61" s="17">
        <v>0</v>
      </c>
      <c r="G61" s="17">
        <v>0</v>
      </c>
      <c r="H61" s="58">
        <v>0</v>
      </c>
      <c r="I61" s="58">
        <v>0</v>
      </c>
      <c r="J61" s="58">
        <v>0</v>
      </c>
      <c r="K61" s="58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</row>
    <row r="62" spans="1:16" ht="24.75" thickBot="1">
      <c r="A62" s="23" t="s">
        <v>44</v>
      </c>
      <c r="B62" s="24"/>
      <c r="C62" s="15" t="s">
        <v>28</v>
      </c>
      <c r="D62" s="10" t="s">
        <v>4</v>
      </c>
      <c r="E62" s="6">
        <v>128.81380999999999</v>
      </c>
      <c r="F62" s="6">
        <v>595.00630000000001</v>
      </c>
      <c r="G62" s="17">
        <v>0</v>
      </c>
      <c r="H62" s="58">
        <v>0</v>
      </c>
      <c r="I62" s="58">
        <v>0</v>
      </c>
      <c r="J62" s="58">
        <v>0</v>
      </c>
      <c r="K62" s="58">
        <v>0</v>
      </c>
      <c r="L62" s="17">
        <v>0</v>
      </c>
      <c r="M62" s="17">
        <v>0</v>
      </c>
      <c r="N62" s="17">
        <v>0</v>
      </c>
      <c r="O62" s="17">
        <v>0</v>
      </c>
      <c r="P62" s="6">
        <f>SUM(E62:O62)</f>
        <v>723.82011</v>
      </c>
    </row>
    <row r="63" spans="1:16" ht="12.75" thickBot="1">
      <c r="A63" s="72">
        <v>5</v>
      </c>
      <c r="B63" s="75" t="s">
        <v>7</v>
      </c>
      <c r="C63" s="78" t="s">
        <v>29</v>
      </c>
      <c r="D63" s="10" t="s">
        <v>2</v>
      </c>
      <c r="E63" s="16">
        <v>0</v>
      </c>
      <c r="F63" s="16">
        <v>0</v>
      </c>
      <c r="G63" s="16">
        <v>0</v>
      </c>
      <c r="H63" s="57">
        <v>0</v>
      </c>
      <c r="I63" s="57">
        <v>0</v>
      </c>
      <c r="J63" s="58">
        <v>0</v>
      </c>
      <c r="K63" s="58">
        <v>0</v>
      </c>
      <c r="L63" s="17">
        <v>0</v>
      </c>
      <c r="M63" s="17">
        <v>0</v>
      </c>
      <c r="N63" s="17">
        <v>0</v>
      </c>
      <c r="O63" s="17">
        <v>0</v>
      </c>
      <c r="P63" s="16">
        <v>0</v>
      </c>
    </row>
    <row r="64" spans="1:16" ht="24.75" thickBot="1">
      <c r="A64" s="73"/>
      <c r="B64" s="76"/>
      <c r="C64" s="79"/>
      <c r="D64" s="10" t="s">
        <v>3</v>
      </c>
      <c r="E64" s="17">
        <v>0</v>
      </c>
      <c r="F64" s="17">
        <v>0</v>
      </c>
      <c r="G64" s="17">
        <v>0</v>
      </c>
      <c r="H64" s="58">
        <v>0</v>
      </c>
      <c r="I64" s="58">
        <v>0</v>
      </c>
      <c r="J64" s="58">
        <v>0</v>
      </c>
      <c r="K64" s="58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</row>
    <row r="65" spans="1:16" ht="12.75" thickBot="1">
      <c r="A65" s="73"/>
      <c r="B65" s="76"/>
      <c r="C65" s="79"/>
      <c r="D65" s="10" t="s">
        <v>4</v>
      </c>
      <c r="E65" s="17">
        <v>0</v>
      </c>
      <c r="F65" s="17">
        <v>0</v>
      </c>
      <c r="G65" s="17">
        <v>0</v>
      </c>
      <c r="H65" s="58">
        <v>0</v>
      </c>
      <c r="I65" s="58">
        <v>0</v>
      </c>
      <c r="J65" s="58">
        <v>0</v>
      </c>
      <c r="K65" s="58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</row>
    <row r="66" spans="1:16" ht="12.75" thickBot="1">
      <c r="A66" s="73"/>
      <c r="B66" s="76"/>
      <c r="C66" s="79"/>
      <c r="D66" s="10" t="s">
        <v>5</v>
      </c>
      <c r="E66" s="17">
        <v>0</v>
      </c>
      <c r="F66" s="17">
        <v>0</v>
      </c>
      <c r="G66" s="17">
        <v>0</v>
      </c>
      <c r="H66" s="58">
        <v>0</v>
      </c>
      <c r="I66" s="58">
        <v>0</v>
      </c>
      <c r="J66" s="58">
        <v>0</v>
      </c>
      <c r="K66" s="58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</row>
    <row r="67" spans="1:16" ht="36.75" thickBot="1">
      <c r="A67" s="74"/>
      <c r="B67" s="77"/>
      <c r="C67" s="80"/>
      <c r="D67" s="10" t="s">
        <v>10</v>
      </c>
      <c r="E67" s="17">
        <v>0</v>
      </c>
      <c r="F67" s="17">
        <v>0</v>
      </c>
      <c r="G67" s="17">
        <v>0</v>
      </c>
      <c r="H67" s="58">
        <v>0</v>
      </c>
      <c r="I67" s="58">
        <v>0</v>
      </c>
      <c r="J67" s="58">
        <v>0</v>
      </c>
      <c r="K67" s="58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</row>
    <row r="68" spans="1:16" ht="24.75" thickBot="1">
      <c r="A68" s="23" t="s">
        <v>42</v>
      </c>
      <c r="B68" s="25"/>
      <c r="C68" s="15" t="s">
        <v>28</v>
      </c>
      <c r="D68" s="10" t="s">
        <v>4</v>
      </c>
      <c r="E68" s="17">
        <v>0</v>
      </c>
      <c r="F68" s="17">
        <v>0</v>
      </c>
      <c r="G68" s="17">
        <v>0</v>
      </c>
      <c r="H68" s="58">
        <v>0</v>
      </c>
      <c r="I68" s="58">
        <v>0</v>
      </c>
      <c r="J68" s="58">
        <v>0</v>
      </c>
      <c r="K68" s="58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</row>
    <row r="69" spans="1:16" ht="14.25" customHeight="1" thickBot="1">
      <c r="A69" s="72">
        <v>6</v>
      </c>
      <c r="B69" s="75" t="s">
        <v>7</v>
      </c>
      <c r="C69" s="84" t="s">
        <v>30</v>
      </c>
      <c r="D69" s="10" t="s">
        <v>2</v>
      </c>
      <c r="E69" s="16">
        <v>0</v>
      </c>
      <c r="F69" s="7">
        <f>F71</f>
        <v>831.94700999999998</v>
      </c>
      <c r="G69" s="16">
        <v>0</v>
      </c>
      <c r="H69" s="57">
        <v>0</v>
      </c>
      <c r="I69" s="57">
        <v>0</v>
      </c>
      <c r="J69" s="58">
        <v>0</v>
      </c>
      <c r="K69" s="58">
        <v>0</v>
      </c>
      <c r="L69" s="17">
        <v>0</v>
      </c>
      <c r="M69" s="17">
        <v>0</v>
      </c>
      <c r="N69" s="17">
        <v>0</v>
      </c>
      <c r="O69" s="17">
        <v>0</v>
      </c>
      <c r="P69" s="7">
        <f>SUM(E69:O69)</f>
        <v>831.94700999999998</v>
      </c>
    </row>
    <row r="70" spans="1:16" ht="24.75" thickBot="1">
      <c r="A70" s="73"/>
      <c r="B70" s="76"/>
      <c r="C70" s="85"/>
      <c r="D70" s="10" t="s">
        <v>3</v>
      </c>
      <c r="E70" s="17">
        <v>0</v>
      </c>
      <c r="F70" s="17">
        <v>0</v>
      </c>
      <c r="G70" s="17">
        <v>0</v>
      </c>
      <c r="H70" s="58">
        <v>0</v>
      </c>
      <c r="I70" s="58">
        <v>0</v>
      </c>
      <c r="J70" s="58">
        <v>0</v>
      </c>
      <c r="K70" s="58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</row>
    <row r="71" spans="1:16" ht="12.75" thickBot="1">
      <c r="A71" s="73"/>
      <c r="B71" s="76"/>
      <c r="C71" s="85"/>
      <c r="D71" s="10" t="s">
        <v>4</v>
      </c>
      <c r="E71" s="17">
        <v>0</v>
      </c>
      <c r="F71" s="6">
        <f>F74</f>
        <v>831.94700999999998</v>
      </c>
      <c r="G71" s="17">
        <v>0</v>
      </c>
      <c r="H71" s="58">
        <v>0</v>
      </c>
      <c r="I71" s="58">
        <v>0</v>
      </c>
      <c r="J71" s="58">
        <v>0</v>
      </c>
      <c r="K71" s="58">
        <v>0</v>
      </c>
      <c r="L71" s="17">
        <v>0</v>
      </c>
      <c r="M71" s="17">
        <v>0</v>
      </c>
      <c r="N71" s="17">
        <v>0</v>
      </c>
      <c r="O71" s="17">
        <v>0</v>
      </c>
      <c r="P71" s="6">
        <f>SUM(E71:O71)</f>
        <v>831.94700999999998</v>
      </c>
    </row>
    <row r="72" spans="1:16" ht="12.75" thickBot="1">
      <c r="A72" s="73"/>
      <c r="B72" s="76"/>
      <c r="C72" s="85"/>
      <c r="D72" s="10" t="s">
        <v>5</v>
      </c>
      <c r="E72" s="17">
        <v>0</v>
      </c>
      <c r="F72" s="17">
        <v>0</v>
      </c>
      <c r="G72" s="17">
        <v>0</v>
      </c>
      <c r="H72" s="58">
        <v>0</v>
      </c>
      <c r="I72" s="58">
        <v>0</v>
      </c>
      <c r="J72" s="58">
        <v>0</v>
      </c>
      <c r="K72" s="58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</row>
    <row r="73" spans="1:16" ht="36.75" thickBot="1">
      <c r="A73" s="74"/>
      <c r="B73" s="77"/>
      <c r="C73" s="86"/>
      <c r="D73" s="10" t="s">
        <v>10</v>
      </c>
      <c r="E73" s="17">
        <v>0</v>
      </c>
      <c r="F73" s="17">
        <v>0</v>
      </c>
      <c r="G73" s="17">
        <v>0</v>
      </c>
      <c r="H73" s="58">
        <v>0</v>
      </c>
      <c r="I73" s="58">
        <v>0</v>
      </c>
      <c r="J73" s="58">
        <v>0</v>
      </c>
      <c r="K73" s="58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</row>
    <row r="74" spans="1:16" ht="24.75" thickBot="1">
      <c r="A74" s="23" t="s">
        <v>43</v>
      </c>
      <c r="B74" s="25"/>
      <c r="C74" s="15" t="s">
        <v>31</v>
      </c>
      <c r="D74" s="10" t="s">
        <v>4</v>
      </c>
      <c r="E74" s="17">
        <v>0</v>
      </c>
      <c r="F74" s="6">
        <v>831.94700999999998</v>
      </c>
      <c r="G74" s="17">
        <v>0</v>
      </c>
      <c r="H74" s="58">
        <v>0</v>
      </c>
      <c r="I74" s="58">
        <v>0</v>
      </c>
      <c r="J74" s="58">
        <v>0</v>
      </c>
      <c r="K74" s="58">
        <v>0</v>
      </c>
      <c r="L74" s="17">
        <v>0</v>
      </c>
      <c r="M74" s="17">
        <v>0</v>
      </c>
      <c r="N74" s="17">
        <v>0</v>
      </c>
      <c r="O74" s="17">
        <v>0</v>
      </c>
      <c r="P74" s="6">
        <f>SUM(E74:O74)</f>
        <v>831.94700999999998</v>
      </c>
    </row>
    <row r="75" spans="1:16" ht="12.75" thickBot="1">
      <c r="A75" s="72">
        <v>7</v>
      </c>
      <c r="B75" s="75" t="s">
        <v>7</v>
      </c>
      <c r="C75" s="78" t="s">
        <v>32</v>
      </c>
      <c r="D75" s="10" t="s">
        <v>2</v>
      </c>
      <c r="E75" s="17">
        <v>0</v>
      </c>
      <c r="F75" s="17">
        <v>0</v>
      </c>
      <c r="G75" s="6">
        <f>G76+G77+G78+G79</f>
        <v>77.449550000000002</v>
      </c>
      <c r="H75" s="58">
        <v>0</v>
      </c>
      <c r="I75" s="58">
        <v>0</v>
      </c>
      <c r="J75" s="58">
        <v>0</v>
      </c>
      <c r="K75" s="58">
        <v>0</v>
      </c>
      <c r="L75" s="17">
        <v>0</v>
      </c>
      <c r="M75" s="17">
        <v>0</v>
      </c>
      <c r="N75" s="17">
        <v>0</v>
      </c>
      <c r="O75" s="17">
        <v>0</v>
      </c>
      <c r="P75" s="54">
        <f>SUM(E75:O75)</f>
        <v>77.449550000000002</v>
      </c>
    </row>
    <row r="76" spans="1:16" ht="24.75" thickBot="1">
      <c r="A76" s="73"/>
      <c r="B76" s="76"/>
      <c r="C76" s="79"/>
      <c r="D76" s="10" t="s">
        <v>3</v>
      </c>
      <c r="E76" s="17">
        <v>0</v>
      </c>
      <c r="F76" s="17">
        <v>0</v>
      </c>
      <c r="G76" s="17">
        <v>0</v>
      </c>
      <c r="H76" s="58">
        <v>0</v>
      </c>
      <c r="I76" s="58">
        <v>0</v>
      </c>
      <c r="J76" s="58">
        <v>0</v>
      </c>
      <c r="K76" s="58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</row>
    <row r="77" spans="1:16" ht="12.75" thickBot="1">
      <c r="A77" s="73"/>
      <c r="B77" s="76"/>
      <c r="C77" s="79"/>
      <c r="D77" s="10" t="s">
        <v>4</v>
      </c>
      <c r="E77" s="17">
        <v>0</v>
      </c>
      <c r="F77" s="17">
        <v>0</v>
      </c>
      <c r="G77" s="17">
        <v>0</v>
      </c>
      <c r="H77" s="58">
        <v>0</v>
      </c>
      <c r="I77" s="58">
        <v>0</v>
      </c>
      <c r="J77" s="58">
        <v>0</v>
      </c>
      <c r="K77" s="58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</row>
    <row r="78" spans="1:16" ht="12.75" thickBot="1">
      <c r="A78" s="73"/>
      <c r="B78" s="76"/>
      <c r="C78" s="79"/>
      <c r="D78" s="10" t="s">
        <v>5</v>
      </c>
      <c r="E78" s="17">
        <v>0</v>
      </c>
      <c r="F78" s="17">
        <v>0</v>
      </c>
      <c r="G78" s="6">
        <f>G80+G81+G82</f>
        <v>77.449550000000002</v>
      </c>
      <c r="H78" s="58">
        <f>H80+H81+H82+H83+H84+H85</f>
        <v>164.95945</v>
      </c>
      <c r="I78" s="58">
        <v>0</v>
      </c>
      <c r="J78" s="58">
        <v>0</v>
      </c>
      <c r="K78" s="58">
        <v>0</v>
      </c>
      <c r="L78" s="17">
        <v>0</v>
      </c>
      <c r="M78" s="17">
        <v>0</v>
      </c>
      <c r="N78" s="17">
        <v>0</v>
      </c>
      <c r="O78" s="17">
        <v>0</v>
      </c>
      <c r="P78" s="54">
        <f>SUM(E78:O78)</f>
        <v>242.40899999999999</v>
      </c>
    </row>
    <row r="79" spans="1:16" ht="35.25" customHeight="1" thickBot="1">
      <c r="A79" s="74"/>
      <c r="B79" s="77"/>
      <c r="C79" s="80"/>
      <c r="D79" s="10" t="s">
        <v>10</v>
      </c>
      <c r="E79" s="17">
        <v>0</v>
      </c>
      <c r="F79" s="17">
        <v>0</v>
      </c>
      <c r="G79" s="17">
        <v>0</v>
      </c>
      <c r="H79" s="58">
        <v>0</v>
      </c>
      <c r="I79" s="58">
        <v>0</v>
      </c>
      <c r="J79" s="58">
        <v>0</v>
      </c>
      <c r="K79" s="58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</row>
    <row r="80" spans="1:16" ht="24.75" thickBot="1">
      <c r="A80" s="23" t="s">
        <v>39</v>
      </c>
      <c r="B80" s="25"/>
      <c r="C80" s="15" t="s">
        <v>33</v>
      </c>
      <c r="D80" s="10" t="s">
        <v>5</v>
      </c>
      <c r="E80" s="17">
        <v>0</v>
      </c>
      <c r="F80" s="17">
        <v>0</v>
      </c>
      <c r="G80" s="6">
        <v>37.751890000000003</v>
      </c>
      <c r="H80" s="58">
        <v>64</v>
      </c>
      <c r="I80" s="58">
        <v>0</v>
      </c>
      <c r="J80" s="58">
        <v>0</v>
      </c>
      <c r="K80" s="58">
        <v>0</v>
      </c>
      <c r="L80" s="17">
        <v>0</v>
      </c>
      <c r="M80" s="17">
        <v>0</v>
      </c>
      <c r="N80" s="17">
        <v>0</v>
      </c>
      <c r="O80" s="17">
        <v>0</v>
      </c>
      <c r="P80" s="54">
        <f t="shared" ref="P80:P86" si="13">SUM(E80:O80)</f>
        <v>101.75189</v>
      </c>
    </row>
    <row r="81" spans="1:16" ht="24.75" thickBot="1">
      <c r="A81" s="23" t="s">
        <v>40</v>
      </c>
      <c r="B81" s="25"/>
      <c r="C81" s="15" t="s">
        <v>34</v>
      </c>
      <c r="D81" s="10" t="s">
        <v>5</v>
      </c>
      <c r="E81" s="17">
        <v>0</v>
      </c>
      <c r="F81" s="17">
        <v>0</v>
      </c>
      <c r="G81" s="17">
        <v>0</v>
      </c>
      <c r="H81" s="58">
        <v>0</v>
      </c>
      <c r="I81" s="58">
        <v>0</v>
      </c>
      <c r="J81" s="58">
        <v>0</v>
      </c>
      <c r="K81" s="58">
        <v>0</v>
      </c>
      <c r="L81" s="17">
        <v>0</v>
      </c>
      <c r="M81" s="17">
        <v>0</v>
      </c>
      <c r="N81" s="17">
        <v>0</v>
      </c>
      <c r="O81" s="17">
        <v>0</v>
      </c>
      <c r="P81" s="17">
        <f t="shared" si="13"/>
        <v>0</v>
      </c>
    </row>
    <row r="82" spans="1:16" ht="24.75" thickBot="1">
      <c r="A82" s="23" t="s">
        <v>41</v>
      </c>
      <c r="B82" s="25"/>
      <c r="C82" s="15" t="s">
        <v>35</v>
      </c>
      <c r="D82" s="10" t="s">
        <v>5</v>
      </c>
      <c r="E82" s="17">
        <v>0</v>
      </c>
      <c r="F82" s="17">
        <v>0</v>
      </c>
      <c r="G82" s="54">
        <v>39.697659999999999</v>
      </c>
      <c r="H82" s="58">
        <v>0</v>
      </c>
      <c r="I82" s="58">
        <v>0</v>
      </c>
      <c r="J82" s="58">
        <v>0</v>
      </c>
      <c r="K82" s="58">
        <v>0</v>
      </c>
      <c r="L82" s="17">
        <v>0</v>
      </c>
      <c r="M82" s="17">
        <v>0</v>
      </c>
      <c r="N82" s="17">
        <v>0</v>
      </c>
      <c r="O82" s="17">
        <v>0</v>
      </c>
      <c r="P82" s="54">
        <f t="shared" si="13"/>
        <v>39.697659999999999</v>
      </c>
    </row>
    <row r="83" spans="1:16" ht="24.75" thickBot="1">
      <c r="A83" s="26"/>
      <c r="B83" s="27"/>
      <c r="C83" s="28" t="s">
        <v>56</v>
      </c>
      <c r="D83" s="10" t="s">
        <v>5</v>
      </c>
      <c r="E83" s="17">
        <v>0</v>
      </c>
      <c r="F83" s="17">
        <v>0</v>
      </c>
      <c r="G83" s="17">
        <v>0</v>
      </c>
      <c r="H83" s="58">
        <v>0</v>
      </c>
      <c r="I83" s="58">
        <v>0</v>
      </c>
      <c r="J83" s="58">
        <v>0</v>
      </c>
      <c r="K83" s="58">
        <v>0</v>
      </c>
      <c r="L83" s="17">
        <v>0</v>
      </c>
      <c r="M83" s="17">
        <v>0</v>
      </c>
      <c r="N83" s="17">
        <v>0</v>
      </c>
      <c r="O83" s="17">
        <v>0</v>
      </c>
      <c r="P83" s="17">
        <f t="shared" si="13"/>
        <v>0</v>
      </c>
    </row>
    <row r="84" spans="1:16" ht="24.75" thickBot="1">
      <c r="A84" s="29"/>
      <c r="B84" s="30"/>
      <c r="C84" s="31" t="s">
        <v>37</v>
      </c>
      <c r="D84" s="10" t="s">
        <v>5</v>
      </c>
      <c r="E84" s="17">
        <v>0</v>
      </c>
      <c r="F84" s="17">
        <v>0</v>
      </c>
      <c r="G84" s="17">
        <v>0</v>
      </c>
      <c r="H84" s="70">
        <v>27.859449999999999</v>
      </c>
      <c r="I84" s="58">
        <v>0</v>
      </c>
      <c r="J84" s="58">
        <v>0</v>
      </c>
      <c r="K84" s="58">
        <v>0</v>
      </c>
      <c r="L84" s="17">
        <v>0</v>
      </c>
      <c r="M84" s="17">
        <v>0</v>
      </c>
      <c r="N84" s="17">
        <v>0</v>
      </c>
      <c r="O84" s="17">
        <v>0</v>
      </c>
      <c r="P84" s="17">
        <f t="shared" si="13"/>
        <v>27.859449999999999</v>
      </c>
    </row>
    <row r="85" spans="1:16" ht="24.75" thickBot="1">
      <c r="A85" s="26"/>
      <c r="B85" s="27"/>
      <c r="C85" s="28" t="s">
        <v>57</v>
      </c>
      <c r="D85" s="10" t="s">
        <v>5</v>
      </c>
      <c r="E85" s="17">
        <v>0</v>
      </c>
      <c r="F85" s="17">
        <v>0</v>
      </c>
      <c r="G85" s="17">
        <v>0</v>
      </c>
      <c r="H85" s="58">
        <v>73.099999999999994</v>
      </c>
      <c r="I85" s="58">
        <v>0</v>
      </c>
      <c r="J85" s="58">
        <v>0</v>
      </c>
      <c r="K85" s="58">
        <v>0</v>
      </c>
      <c r="L85" s="17">
        <v>0</v>
      </c>
      <c r="M85" s="17">
        <v>0</v>
      </c>
      <c r="N85" s="17">
        <v>0</v>
      </c>
      <c r="O85" s="17">
        <v>0</v>
      </c>
      <c r="P85" s="17">
        <f t="shared" si="13"/>
        <v>73.099999999999994</v>
      </c>
    </row>
    <row r="86" spans="1:16" ht="12.75" thickBot="1">
      <c r="A86" s="81">
        <v>8</v>
      </c>
      <c r="B86" s="78" t="s">
        <v>7</v>
      </c>
      <c r="C86" s="78" t="s">
        <v>36</v>
      </c>
      <c r="D86" s="10" t="s">
        <v>2</v>
      </c>
      <c r="E86" s="17">
        <v>0</v>
      </c>
      <c r="F86" s="17">
        <v>0</v>
      </c>
      <c r="G86" s="17">
        <f>G89</f>
        <v>226.3</v>
      </c>
      <c r="H86" s="59">
        <f>H89</f>
        <v>606.15200000000004</v>
      </c>
      <c r="I86" s="59">
        <f>I89</f>
        <v>3261.7749999999996</v>
      </c>
      <c r="J86" s="58">
        <f>J89</f>
        <v>1384.2</v>
      </c>
      <c r="K86" s="58">
        <v>0</v>
      </c>
      <c r="L86" s="17">
        <v>0</v>
      </c>
      <c r="M86" s="17">
        <v>0</v>
      </c>
      <c r="N86" s="17">
        <v>0</v>
      </c>
      <c r="O86" s="17">
        <v>0</v>
      </c>
      <c r="P86" s="20">
        <f t="shared" si="13"/>
        <v>5478.4269999999997</v>
      </c>
    </row>
    <row r="87" spans="1:16" ht="24.75" thickBot="1">
      <c r="A87" s="82"/>
      <c r="B87" s="79"/>
      <c r="C87" s="79"/>
      <c r="D87" s="10" t="s">
        <v>3</v>
      </c>
      <c r="E87" s="17">
        <v>0</v>
      </c>
      <c r="F87" s="17">
        <v>0</v>
      </c>
      <c r="G87" s="17">
        <v>0</v>
      </c>
      <c r="H87" s="58">
        <v>0</v>
      </c>
      <c r="I87" s="58">
        <v>0</v>
      </c>
      <c r="J87" s="58">
        <v>0</v>
      </c>
      <c r="K87" s="58">
        <v>0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</row>
    <row r="88" spans="1:16" ht="12.75" thickBot="1">
      <c r="A88" s="82"/>
      <c r="B88" s="79"/>
      <c r="C88" s="79"/>
      <c r="D88" s="10" t="s">
        <v>4</v>
      </c>
      <c r="E88" s="17">
        <v>0</v>
      </c>
      <c r="F88" s="17">
        <v>0</v>
      </c>
      <c r="G88" s="17">
        <v>0</v>
      </c>
      <c r="H88" s="58">
        <v>0</v>
      </c>
      <c r="I88" s="58">
        <v>0</v>
      </c>
      <c r="J88" s="58">
        <v>0</v>
      </c>
      <c r="K88" s="58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</row>
    <row r="89" spans="1:16" ht="12.75" thickBot="1">
      <c r="A89" s="82"/>
      <c r="B89" s="79"/>
      <c r="C89" s="79"/>
      <c r="D89" s="10" t="s">
        <v>5</v>
      </c>
      <c r="E89" s="17">
        <v>0</v>
      </c>
      <c r="F89" s="17">
        <v>0</v>
      </c>
      <c r="G89" s="17">
        <v>226.3</v>
      </c>
      <c r="H89" s="59">
        <f>H91+H92+H93+H94+H95+H96+H97+H98</f>
        <v>606.15200000000004</v>
      </c>
      <c r="I89" s="59">
        <f t="shared" ref="I89:K89" si="14">I91+I92+I93+I94+I95+I96+I97+I98</f>
        <v>3261.7749999999996</v>
      </c>
      <c r="J89" s="58">
        <f t="shared" si="14"/>
        <v>1384.2</v>
      </c>
      <c r="K89" s="58">
        <f t="shared" si="14"/>
        <v>1384.2</v>
      </c>
      <c r="L89" s="17">
        <v>0</v>
      </c>
      <c r="M89" s="17">
        <v>0</v>
      </c>
      <c r="N89" s="17">
        <v>0</v>
      </c>
      <c r="O89" s="17">
        <v>0</v>
      </c>
      <c r="P89" s="20">
        <f>SUM(E89:O89)</f>
        <v>6862.6269999999995</v>
      </c>
    </row>
    <row r="90" spans="1:16" ht="36.75" thickBot="1">
      <c r="A90" s="83"/>
      <c r="B90" s="80"/>
      <c r="C90" s="80"/>
      <c r="D90" s="10" t="s">
        <v>10</v>
      </c>
      <c r="E90" s="17">
        <v>0</v>
      </c>
      <c r="F90" s="17">
        <v>0</v>
      </c>
      <c r="G90" s="17">
        <v>0</v>
      </c>
      <c r="H90" s="58">
        <v>0</v>
      </c>
      <c r="I90" s="58">
        <v>0</v>
      </c>
      <c r="J90" s="58">
        <v>0</v>
      </c>
      <c r="K90" s="58">
        <v>0</v>
      </c>
      <c r="L90" s="17">
        <v>0</v>
      </c>
      <c r="M90" s="17">
        <v>0</v>
      </c>
      <c r="N90" s="17">
        <v>0</v>
      </c>
      <c r="O90" s="17">
        <v>0</v>
      </c>
      <c r="P90" s="17">
        <v>0</v>
      </c>
    </row>
    <row r="91" spans="1:16" ht="24.75" thickBot="1">
      <c r="A91" s="34" t="s">
        <v>38</v>
      </c>
      <c r="B91" s="35"/>
      <c r="C91" s="28" t="s">
        <v>37</v>
      </c>
      <c r="D91" s="32" t="s">
        <v>5</v>
      </c>
      <c r="E91" s="36">
        <v>0</v>
      </c>
      <c r="F91" s="36">
        <v>0</v>
      </c>
      <c r="G91" s="36">
        <v>226.3</v>
      </c>
      <c r="H91" s="61">
        <v>14.79</v>
      </c>
      <c r="I91" s="61">
        <v>605</v>
      </c>
      <c r="J91" s="61">
        <v>0</v>
      </c>
      <c r="K91" s="61">
        <v>0</v>
      </c>
      <c r="L91" s="36">
        <v>0</v>
      </c>
      <c r="M91" s="36">
        <v>0</v>
      </c>
      <c r="N91" s="36">
        <v>0</v>
      </c>
      <c r="O91" s="36">
        <v>0</v>
      </c>
      <c r="P91" s="36">
        <f>SUM(G91:O91)</f>
        <v>846.09</v>
      </c>
    </row>
    <row r="92" spans="1:16" ht="24.75" thickBot="1">
      <c r="A92" s="37" t="s">
        <v>60</v>
      </c>
      <c r="B92" s="40"/>
      <c r="C92" s="38" t="s">
        <v>33</v>
      </c>
      <c r="D92" s="33" t="s">
        <v>5</v>
      </c>
      <c r="E92" s="44">
        <v>0</v>
      </c>
      <c r="F92" s="45">
        <v>0</v>
      </c>
      <c r="G92" s="39">
        <v>0</v>
      </c>
      <c r="H92" s="62">
        <v>26.66</v>
      </c>
      <c r="I92" s="63">
        <v>717.28599999999994</v>
      </c>
      <c r="J92" s="62">
        <v>0</v>
      </c>
      <c r="K92" s="64">
        <v>316</v>
      </c>
      <c r="L92" s="39">
        <v>0</v>
      </c>
      <c r="M92" s="39">
        <v>0</v>
      </c>
      <c r="N92" s="39">
        <v>0</v>
      </c>
      <c r="O92" s="39">
        <v>0</v>
      </c>
      <c r="P92" s="42">
        <f t="shared" ref="P92:P96" si="15">SUM(G92:O92)</f>
        <v>1059.9459999999999</v>
      </c>
    </row>
    <row r="93" spans="1:16" ht="24.75" thickBot="1">
      <c r="A93" s="37" t="s">
        <v>61</v>
      </c>
      <c r="B93" s="40"/>
      <c r="C93" s="38" t="s">
        <v>31</v>
      </c>
      <c r="D93" s="33" t="s">
        <v>5</v>
      </c>
      <c r="E93" s="36">
        <v>0</v>
      </c>
      <c r="F93" s="36">
        <v>0</v>
      </c>
      <c r="G93" s="36">
        <v>0</v>
      </c>
      <c r="H93" s="62">
        <v>191.1</v>
      </c>
      <c r="I93" s="64">
        <v>1140</v>
      </c>
      <c r="J93" s="64">
        <v>0</v>
      </c>
      <c r="K93" s="64">
        <v>0</v>
      </c>
      <c r="L93" s="39">
        <v>0</v>
      </c>
      <c r="M93" s="39">
        <v>0</v>
      </c>
      <c r="N93" s="39">
        <v>0</v>
      </c>
      <c r="O93" s="39">
        <v>0</v>
      </c>
      <c r="P93" s="36">
        <f t="shared" si="15"/>
        <v>1331.1</v>
      </c>
    </row>
    <row r="94" spans="1:16" ht="24.75" thickBot="1">
      <c r="A94" s="37" t="s">
        <v>62</v>
      </c>
      <c r="B94" s="40"/>
      <c r="C94" s="38" t="s">
        <v>57</v>
      </c>
      <c r="D94" s="33" t="s">
        <v>5</v>
      </c>
      <c r="E94" s="44">
        <v>0</v>
      </c>
      <c r="F94" s="45">
        <v>0</v>
      </c>
      <c r="G94" s="39">
        <v>0</v>
      </c>
      <c r="H94" s="62">
        <v>21.93</v>
      </c>
      <c r="I94" s="68">
        <v>580.28899999999999</v>
      </c>
      <c r="J94" s="62">
        <v>0</v>
      </c>
      <c r="K94" s="64">
        <v>379.2</v>
      </c>
      <c r="L94" s="39">
        <v>0</v>
      </c>
      <c r="M94" s="39">
        <v>0</v>
      </c>
      <c r="N94" s="39">
        <v>0</v>
      </c>
      <c r="O94" s="39">
        <v>0</v>
      </c>
      <c r="P94" s="42">
        <f t="shared" si="15"/>
        <v>981.41899999999987</v>
      </c>
    </row>
    <row r="95" spans="1:16" ht="24.75" thickBot="1">
      <c r="A95" s="37" t="s">
        <v>63</v>
      </c>
      <c r="B95" s="40"/>
      <c r="C95" s="38" t="s">
        <v>58</v>
      </c>
      <c r="D95" s="33" t="s">
        <v>5</v>
      </c>
      <c r="E95" s="36">
        <v>0</v>
      </c>
      <c r="F95" s="36">
        <v>0</v>
      </c>
      <c r="G95" s="36">
        <v>0</v>
      </c>
      <c r="H95" s="61">
        <v>0</v>
      </c>
      <c r="I95" s="63">
        <v>84.2</v>
      </c>
      <c r="J95" s="62">
        <v>1384.2</v>
      </c>
      <c r="K95" s="64">
        <v>346</v>
      </c>
      <c r="L95" s="39">
        <v>0</v>
      </c>
      <c r="M95" s="39">
        <v>0</v>
      </c>
      <c r="N95" s="39">
        <v>0</v>
      </c>
      <c r="O95" s="39">
        <v>0</v>
      </c>
      <c r="P95" s="36">
        <f t="shared" si="15"/>
        <v>1814.4</v>
      </c>
    </row>
    <row r="96" spans="1:16" ht="25.5" thickBot="1">
      <c r="A96" s="46" t="s">
        <v>64</v>
      </c>
      <c r="B96" s="41"/>
      <c r="C96" s="43" t="s">
        <v>59</v>
      </c>
      <c r="D96" s="33" t="s">
        <v>5</v>
      </c>
      <c r="E96" s="44">
        <v>0</v>
      </c>
      <c r="F96" s="45">
        <v>0</v>
      </c>
      <c r="G96" s="45">
        <v>0</v>
      </c>
      <c r="H96" s="65">
        <v>8.2629999999999999</v>
      </c>
      <c r="I96" s="66">
        <v>0</v>
      </c>
      <c r="J96" s="67">
        <v>0</v>
      </c>
      <c r="K96" s="64">
        <v>343</v>
      </c>
      <c r="L96" s="39">
        <v>0</v>
      </c>
      <c r="M96" s="39">
        <v>0</v>
      </c>
      <c r="N96" s="39">
        <v>0</v>
      </c>
      <c r="O96" s="39">
        <v>0</v>
      </c>
      <c r="P96" s="42">
        <f t="shared" si="15"/>
        <v>351.26299999999998</v>
      </c>
    </row>
    <row r="97" spans="1:16" ht="24.75" thickBot="1">
      <c r="A97" s="47" t="s">
        <v>65</v>
      </c>
      <c r="B97" s="49"/>
      <c r="C97" s="48" t="s">
        <v>28</v>
      </c>
      <c r="D97" s="33" t="s">
        <v>5</v>
      </c>
      <c r="E97" s="50">
        <v>0</v>
      </c>
      <c r="F97" s="51">
        <v>0</v>
      </c>
      <c r="G97" s="50">
        <v>0</v>
      </c>
      <c r="H97" s="52">
        <v>266.2</v>
      </c>
      <c r="I97" s="50">
        <v>0</v>
      </c>
      <c r="J97" s="51">
        <v>0</v>
      </c>
      <c r="K97" s="50">
        <v>0</v>
      </c>
      <c r="L97" s="51">
        <v>0</v>
      </c>
      <c r="M97" s="50">
        <v>0</v>
      </c>
      <c r="N97" s="51">
        <v>0</v>
      </c>
      <c r="O97" s="50">
        <v>0</v>
      </c>
      <c r="P97" s="52">
        <f>SUM(E97:O97)</f>
        <v>266.2</v>
      </c>
    </row>
    <row r="98" spans="1:16" ht="24.75" thickBot="1">
      <c r="A98" s="47" t="s">
        <v>66</v>
      </c>
      <c r="B98" s="49"/>
      <c r="C98" s="48" t="s">
        <v>34</v>
      </c>
      <c r="D98" s="33" t="s">
        <v>5</v>
      </c>
      <c r="E98" s="50">
        <v>0</v>
      </c>
      <c r="F98" s="51">
        <v>0</v>
      </c>
      <c r="G98" s="51">
        <v>0</v>
      </c>
      <c r="H98" s="52">
        <v>77.209000000000003</v>
      </c>
      <c r="I98" s="50">
        <v>135</v>
      </c>
      <c r="J98" s="51">
        <v>0</v>
      </c>
      <c r="K98" s="50">
        <v>0</v>
      </c>
      <c r="L98" s="51">
        <v>0</v>
      </c>
      <c r="M98" s="50">
        <v>0</v>
      </c>
      <c r="N98" s="51">
        <v>0</v>
      </c>
      <c r="O98" s="50">
        <v>0</v>
      </c>
      <c r="P98" s="52">
        <f>SUM(E98:O98)</f>
        <v>212.209</v>
      </c>
    </row>
  </sheetData>
  <mergeCells count="64">
    <mergeCell ref="N1:P1"/>
    <mergeCell ref="A7:P7"/>
    <mergeCell ref="E2:P2"/>
    <mergeCell ref="E4:P4"/>
    <mergeCell ref="E5:P5"/>
    <mergeCell ref="I3:P3"/>
    <mergeCell ref="A9:A11"/>
    <mergeCell ref="B9:B11"/>
    <mergeCell ref="C9:C11"/>
    <mergeCell ref="D9:D11"/>
    <mergeCell ref="E9:P9"/>
    <mergeCell ref="F10:F11"/>
    <mergeCell ref="G10:G11"/>
    <mergeCell ref="H10:H11"/>
    <mergeCell ref="I10:I11"/>
    <mergeCell ref="P10:P11"/>
    <mergeCell ref="J10:J11"/>
    <mergeCell ref="K10:K11"/>
    <mergeCell ref="L10:L11"/>
    <mergeCell ref="M10:M11"/>
    <mergeCell ref="N10:N11"/>
    <mergeCell ref="O10:O11"/>
    <mergeCell ref="A12:A16"/>
    <mergeCell ref="B12:B16"/>
    <mergeCell ref="C12:C16"/>
    <mergeCell ref="A17:A21"/>
    <mergeCell ref="B17:B21"/>
    <mergeCell ref="C17:C21"/>
    <mergeCell ref="A22:A26"/>
    <mergeCell ref="B22:B26"/>
    <mergeCell ref="C22:C26"/>
    <mergeCell ref="A27:A31"/>
    <mergeCell ref="B27:B31"/>
    <mergeCell ref="C27:C31"/>
    <mergeCell ref="A32:A36"/>
    <mergeCell ref="B32:B36"/>
    <mergeCell ref="C32:C36"/>
    <mergeCell ref="A37:A41"/>
    <mergeCell ref="B37:B41"/>
    <mergeCell ref="C37:C41"/>
    <mergeCell ref="A42:A46"/>
    <mergeCell ref="B42:B46"/>
    <mergeCell ref="C42:C46"/>
    <mergeCell ref="A47:A51"/>
    <mergeCell ref="B47:B51"/>
    <mergeCell ref="C47:C51"/>
    <mergeCell ref="A52:A56"/>
    <mergeCell ref="B52:B56"/>
    <mergeCell ref="C52:C56"/>
    <mergeCell ref="A57:A61"/>
    <mergeCell ref="B57:B61"/>
    <mergeCell ref="C57:C61"/>
    <mergeCell ref="A63:A67"/>
    <mergeCell ref="B63:B67"/>
    <mergeCell ref="C63:C67"/>
    <mergeCell ref="A69:A73"/>
    <mergeCell ref="B69:B73"/>
    <mergeCell ref="C69:C73"/>
    <mergeCell ref="A75:A79"/>
    <mergeCell ref="B75:B79"/>
    <mergeCell ref="C75:C79"/>
    <mergeCell ref="A86:A90"/>
    <mergeCell ref="B86:B90"/>
    <mergeCell ref="C86:C90"/>
  </mergeCells>
  <pageMargins left="0.70866141732283472" right="0.70866141732283472" top="0.74803149606299213" bottom="0.74803149606299213" header="0.31496062992125984" footer="0.31496062992125984"/>
  <pageSetup paperSize="9" scale="9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GKH03</dc:creator>
  <cp:lastModifiedBy>SpecGKH1</cp:lastModifiedBy>
  <cp:lastPrinted>2024-06-24T13:51:27Z</cp:lastPrinted>
  <dcterms:created xsi:type="dcterms:W3CDTF">2014-10-01T11:43:40Z</dcterms:created>
  <dcterms:modified xsi:type="dcterms:W3CDTF">2024-11-05T12:30:25Z</dcterms:modified>
</cp:coreProperties>
</file>