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ля ЖКХ\для Полуэктовой\Старший инспектор\2024\Программа\Редакция\"/>
    </mc:Choice>
  </mc:AlternateContent>
  <xr:revisionPtr revIDLastSave="0" documentId="13_ncr:1_{18374372-6984-44E4-97B7-71AB4A6B11DB}" xr6:coauthVersionLast="40" xr6:coauthVersionMax="40" xr10:uidLastSave="{00000000-0000-0000-0000-000000000000}"/>
  <bookViews>
    <workbookView xWindow="240" yWindow="75" windowWidth="21015" windowHeight="820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P28" i="1" l="1"/>
  <c r="H14" i="1" l="1"/>
  <c r="H11" i="1" s="1"/>
  <c r="H176" i="1"/>
  <c r="P176" i="1" s="1"/>
  <c r="P225" i="1"/>
  <c r="P226" i="1"/>
  <c r="P227" i="1"/>
  <c r="P228" i="1"/>
  <c r="I224" i="1"/>
  <c r="P224" i="1" s="1"/>
  <c r="P121" i="1"/>
  <c r="P122" i="1"/>
  <c r="P124" i="1"/>
  <c r="I122" i="1"/>
  <c r="I123" i="1"/>
  <c r="P194" i="1"/>
  <c r="P189" i="1"/>
  <c r="I186" i="1"/>
  <c r="P186" i="1" s="1"/>
  <c r="P117" i="1"/>
  <c r="P118" i="1"/>
  <c r="P131" i="1"/>
  <c r="P132" i="1"/>
  <c r="P133" i="1"/>
  <c r="P134" i="1"/>
  <c r="I130" i="1"/>
  <c r="P130" i="1" s="1"/>
  <c r="P129" i="1"/>
  <c r="P128" i="1"/>
  <c r="P127" i="1"/>
  <c r="P126" i="1"/>
  <c r="I125" i="1"/>
  <c r="P125" i="1" s="1"/>
  <c r="P193" i="1"/>
  <c r="I191" i="1"/>
  <c r="P191" i="1" s="1"/>
  <c r="P179" i="1"/>
  <c r="L13" i="1"/>
  <c r="J139" i="1"/>
  <c r="J15" i="1" s="1"/>
  <c r="P15" i="1" s="1"/>
  <c r="J138" i="1"/>
  <c r="J137" i="1"/>
  <c r="P137" i="1" s="1"/>
  <c r="J136" i="1"/>
  <c r="P136" i="1" s="1"/>
  <c r="P172" i="1"/>
  <c r="P173" i="1"/>
  <c r="P174" i="1"/>
  <c r="P175" i="1"/>
  <c r="J171" i="1"/>
  <c r="P171" i="1" s="1"/>
  <c r="L19" i="1"/>
  <c r="L16" i="1" s="1"/>
  <c r="M19" i="1"/>
  <c r="M14" i="1" s="1"/>
  <c r="N19" i="1"/>
  <c r="N14" i="1" s="1"/>
  <c r="O19" i="1"/>
  <c r="O14" i="1" s="1"/>
  <c r="L18" i="1"/>
  <c r="M18" i="1"/>
  <c r="M13" i="1" s="1"/>
  <c r="N18" i="1"/>
  <c r="N13" i="1" s="1"/>
  <c r="O18" i="1"/>
  <c r="O16" i="1" s="1"/>
  <c r="P95" i="1"/>
  <c r="P97" i="1"/>
  <c r="P98" i="1"/>
  <c r="K24" i="1"/>
  <c r="K19" i="1" s="1"/>
  <c r="K14" i="1" s="1"/>
  <c r="J24" i="1"/>
  <c r="J19" i="1" s="1"/>
  <c r="I24" i="1"/>
  <c r="J23" i="1"/>
  <c r="J18" i="1" s="1"/>
  <c r="J13" i="1" s="1"/>
  <c r="K23" i="1"/>
  <c r="K18" i="1" s="1"/>
  <c r="K13" i="1" s="1"/>
  <c r="I23" i="1"/>
  <c r="I18" i="1" s="1"/>
  <c r="P116" i="1"/>
  <c r="P119" i="1"/>
  <c r="F31" i="1"/>
  <c r="G31" i="1"/>
  <c r="H31" i="1"/>
  <c r="I31" i="1"/>
  <c r="J31" i="1"/>
  <c r="K31" i="1"/>
  <c r="L31" i="1"/>
  <c r="M31" i="1"/>
  <c r="N31" i="1"/>
  <c r="O31" i="1"/>
  <c r="E31" i="1"/>
  <c r="P34" i="1"/>
  <c r="J26" i="1"/>
  <c r="K26" i="1"/>
  <c r="I26" i="1"/>
  <c r="P29" i="1"/>
  <c r="P184" i="1"/>
  <c r="J181" i="1"/>
  <c r="K181" i="1"/>
  <c r="L181" i="1"/>
  <c r="M181" i="1"/>
  <c r="N181" i="1"/>
  <c r="O181" i="1"/>
  <c r="H181" i="1"/>
  <c r="I120" i="1" l="1"/>
  <c r="P120" i="1" s="1"/>
  <c r="P123" i="1"/>
  <c r="I19" i="1"/>
  <c r="I14" i="1" s="1"/>
  <c r="K11" i="1"/>
  <c r="I115" i="1"/>
  <c r="I13" i="1"/>
  <c r="P115" i="1"/>
  <c r="M11" i="1"/>
  <c r="N11" i="1"/>
  <c r="L11" i="1"/>
  <c r="J12" i="1"/>
  <c r="P12" i="1" s="1"/>
  <c r="P26" i="1"/>
  <c r="L14" i="1"/>
  <c r="O13" i="1"/>
  <c r="O11" i="1" s="1"/>
  <c r="J16" i="1"/>
  <c r="P139" i="1"/>
  <c r="J135" i="1"/>
  <c r="P135" i="1" s="1"/>
  <c r="P138" i="1"/>
  <c r="J14" i="1"/>
  <c r="M16" i="1"/>
  <c r="N16" i="1"/>
  <c r="K16" i="1"/>
  <c r="P181" i="1"/>
  <c r="P24" i="1"/>
  <c r="J21" i="1"/>
  <c r="I21" i="1"/>
  <c r="K21" i="1"/>
  <c r="P31" i="1"/>
  <c r="P23" i="1"/>
  <c r="I11" i="1" l="1"/>
  <c r="P18" i="1"/>
  <c r="P13" i="1"/>
  <c r="P14" i="1"/>
  <c r="J11" i="1"/>
  <c r="P21" i="1"/>
  <c r="P19" i="1"/>
  <c r="I16" i="1"/>
  <c r="P16" i="1" s="1"/>
  <c r="P11" i="1" l="1"/>
</calcChain>
</file>

<file path=xl/sharedStrings.xml><?xml version="1.0" encoding="utf-8"?>
<sst xmlns="http://schemas.openxmlformats.org/spreadsheetml/2006/main" count="344" uniqueCount="92">
  <si>
    <t>№ п/п</t>
  </si>
  <si>
    <t>Статус</t>
  </si>
  <si>
    <t>Расходы (факт, прогноз), тыс. рублей</t>
  </si>
  <si>
    <t>факт</t>
  </si>
  <si>
    <t>прогноз</t>
  </si>
  <si>
    <t xml:space="preserve"> прогноз</t>
  </si>
  <si>
    <t>итого</t>
  </si>
  <si>
    <t>Программа</t>
  </si>
  <si>
    <t>"Развитие транспортной инфраструктуры в Белохолуницком районе"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</si>
  <si>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</si>
  <si>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</si>
  <si>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</si>
  <si>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</si>
  <si>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</si>
  <si>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Мероприятие</t>
  </si>
  <si>
    <t>Содержание автомобильных дорог общего пользования местного значения</t>
  </si>
  <si>
    <t>Содержание автомобильных дорог общего пользования местного значения, 214,015 км.</t>
  </si>
  <si>
    <t>Дополнительные объемы на содержание автомобильной дороги Белая Холуница - Омутнинск-Климковка</t>
  </si>
  <si>
    <t>Дополнительные объемы по содержанию автомобильных дорог общего пользования местного значения и искусственных сооружений в Белохолуницком районе в 2020 году</t>
  </si>
  <si>
    <t>Дополнительные объемы на содержание автомобильной дороги Белая Холуница-Кирс-Дубровка</t>
  </si>
  <si>
    <t>Мероприятие </t>
  </si>
  <si>
    <t>Дополнительные объемы на содержание автомобильной дороги Белая Холуница-Кирс-Дубровка (по соглашению)</t>
  </si>
  <si>
    <t>Дополнительные объемы на содержание автомобильной дороги Белая Холуница-Кирс-Дубровка (местный)</t>
  </si>
  <si>
    <t>Содержание автомобильной дороги Киров-Белая Холуница-Гуренки-Пантыл</t>
  </si>
  <si>
    <t>Содержание автомобильной дороги Киров-Белая Холуница-Гуренки-Пантыл (софинансирование)</t>
  </si>
  <si>
    <t>Содержание автомобильной дороги Киров-Белая Холуница-Гуренки-Пантыл (остаток)</t>
  </si>
  <si>
    <t>Дополнительные объемы на содержание автомобильной дороги Киров-Белая Холуница-Гуренки-Пантыл (декабрь)</t>
  </si>
  <si>
    <t>Дополнительные объемы на содержание автомобильной дороги</t>
  </si>
  <si>
    <t>Содержание автомобильной дороги Киров - Белая Холуница - Кирс - Юдино</t>
  </si>
  <si>
    <t>Содержание автомобильной дороги общего пользования местного значения Корзунята-Сырьяны</t>
  </si>
  <si>
    <t>Выполнение работ по содержанию автомобильной дороги общего пользования местного значения Повышево-Прокопье (кусты)</t>
  </si>
  <si>
    <t>Выполнение работ по содержанию автомобильной дороги общего пользования местного значения Повышево-Прокопье</t>
  </si>
  <si>
    <t>Выполнение работ по содержанию автомобильной дороги общего пользования местного значения Повышево-Прокопье (остаток)</t>
  </si>
  <si>
    <t>Содержание автомобильной дороги общего пользования местного значения Белая Холуница-Быданово-Вохма</t>
  </si>
  <si>
    <t>Ремонт автомобильных дорог общего пользования местного значения</t>
  </si>
  <si>
    <t>Ремонт автомобильной дороги Киров-Белая Холуница-Гуренки-Пантыл</t>
  </si>
  <si>
    <t>Ремонт автомобильной дороги Киров-Белая Холуница-Гуренки-Пантыл (по соглашению)</t>
  </si>
  <si>
    <t>Ремонт автомобильной дороги Киров-Белая Холуница-Гуренки-Пантыл (местный)</t>
  </si>
  <si>
    <t>Ремонт автомобильной дороги Белая Холуница-Кирс-Дубровка</t>
  </si>
  <si>
    <t>Ремонт автомобильной дороги Корюшкино - Травное</t>
  </si>
  <si>
    <t>Проведение аварийно-восстановительных работ временного мостового сооружения через р. Вятка</t>
  </si>
  <si>
    <t>Разработка проектной документации, проведение необходимых экспертиз, исполнение судебных исков</t>
  </si>
  <si>
    <t>Субсидии на компенсацию затрат в связи с оказанием услуг по перевозке пассажиров</t>
  </si>
  <si>
    <t>Мероприятия, направленные на повышение правового сознания и предупреждения опасного поведения участников дорожного движения</t>
  </si>
  <si>
    <t>Предоставление межбюджетных трансфертов бюджетам поселений на осуществление дорожной деятельности</t>
  </si>
  <si>
    <t>Предоставление межбюджетных трансфертов на обеспечение мер по поддержке перевозчиков, осуществляющих регулярные перевозки пассажиров и багажа автомобильным транспортом</t>
  </si>
  <si>
    <t>Обеспечение мер по поддержке юридических лиц и индивидуальных предпринимателей, осуществляющих регулярные перевозки пассажиров и багажа автомобильным транспортом на муниципальных маршрутах</t>
  </si>
  <si>
    <t>Поддержка автомобильного транспорта</t>
  </si>
  <si>
    <t>Обеспечение софинансирования субсидий, поступаемых из других бюджетов</t>
  </si>
  <si>
    <t>Реализация мероприятий по приобретению подвижного состава пассажирского транспорта общего пользования</t>
  </si>
  <si>
    <t>Приложение № 3</t>
  </si>
  <si>
    <t>Ресурсное обеспечение реализации муниципальной программы за счет всех источников финансирования</t>
  </si>
  <si>
    <t>Приложение № 4</t>
  </si>
  <si>
    <t>к муниципальной программе</t>
  </si>
  <si>
    <t>Наименование муниципальной программы, подпрограммы, отдельного мероприятия</t>
  </si>
  <si>
    <t>Источники финансирования</t>
  </si>
  <si>
    <t>Содержание автомобильных дорог общего пользования местного значения, 214,015 км. (софинансирование)</t>
  </si>
  <si>
    <t>Ремонт автомобильной дороги общего порльзования местного значения Корзутята - Сырьяны в Белохолуницком районе (участок км 0+000 - км 11+659)</t>
  </si>
  <si>
    <t>1.14</t>
  </si>
  <si>
    <t>1.15</t>
  </si>
  <si>
    <t>1.15.1</t>
  </si>
  <si>
    <t>1.15.2</t>
  </si>
  <si>
    <t>Выполнение работ по содержанию  автомобильной дороги общего пользования местного значения  Белая Холуница-Кирс-Подрезчиха в  Белохолуницком районе Кировской области
(местный)</t>
  </si>
  <si>
    <t>Выполнение работ по содержанию  автомобильной дороги общего пользования местного значения  Белая Холуница-Кирс-Подрезчиха в  Белохолуницком районе Кировской области
(софинансирование)</t>
  </si>
  <si>
    <t>Выполнение работ по содержанию  автомобильной дороги общего пользования местного значения  Белая Холуница-Кирс-Подрезчиха в  Белохолуницком районе Кировской области</t>
  </si>
  <si>
    <t xml:space="preserve">Предоставление межбюджетных трансфертов бюджетам поселений на поддержку дорожной деятельности в отношении автомобильных дорог общего пользования местного значения </t>
  </si>
  <si>
    <t>1.1</t>
  </si>
  <si>
    <t>1.1.1</t>
  </si>
  <si>
    <t>1.2</t>
  </si>
  <si>
    <t>1.3</t>
  </si>
  <si>
    <t>1.4</t>
  </si>
  <si>
    <t>1.4.1</t>
  </si>
  <si>
    <t>1.4.2</t>
  </si>
  <si>
    <t>1.5</t>
  </si>
  <si>
    <t>1.5.1</t>
  </si>
  <si>
    <t>1.5.2</t>
  </si>
  <si>
    <t>1.6</t>
  </si>
  <si>
    <t>1.7</t>
  </si>
  <si>
    <t>1.8</t>
  </si>
  <si>
    <t>1.9</t>
  </si>
  <si>
    <t>1.10</t>
  </si>
  <si>
    <t>1.11</t>
  </si>
  <si>
    <t>1.12</t>
  </si>
  <si>
    <t>1.13</t>
  </si>
  <si>
    <t>2.1</t>
  </si>
  <si>
    <t>2.1.1</t>
  </si>
  <si>
    <t>2.1.2</t>
  </si>
  <si>
    <t>2.2</t>
  </si>
  <si>
    <t>2.3</t>
  </si>
  <si>
    <t>2.4</t>
  </si>
  <si>
    <t>2.5</t>
  </si>
  <si>
    <t>Выполнение работ по восстановлению изношенных верхних слоев асфальтобетонных покрытий с устранением деформаций и повреждений покрытий автомобильной дороги общего пользования местного значения  Белая Холуница-Великое Поле-Корюшкино-Михунда-Крутоложино Белохолуницкого 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</si>
</sst>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0"/>
    <numFmt numFmtId="166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7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justify"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11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3" fillId="0" borderId="0" xfId="0" applyFont="1" applyFill="1"/>
    <xf numFmtId="165" fontId="1" fillId="0" borderId="9" xfId="0" applyNumberFormat="1" applyFont="1" applyFill="1" applyBorder="1" applyAlignment="1">
      <alignment horizontal="center" vertical="top" wrapText="1"/>
    </xf>
    <xf numFmtId="2" fontId="2" fillId="0" borderId="7" xfId="0" applyNumberFormat="1" applyFont="1" applyFill="1" applyBorder="1" applyAlignment="1">
      <alignment vertical="top" wrapText="1"/>
    </xf>
    <xf numFmtId="2" fontId="2" fillId="0" borderId="7" xfId="0" applyNumberFormat="1" applyFont="1" applyFill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left"/>
    </xf>
    <xf numFmtId="0" fontId="5" fillId="0" borderId="28" xfId="0" applyFont="1" applyFill="1" applyBorder="1" applyAlignment="1">
      <alignment horizontal="justify" vertical="top" wrapText="1"/>
    </xf>
    <xf numFmtId="2" fontId="1" fillId="0" borderId="29" xfId="0" applyNumberFormat="1" applyFont="1" applyFill="1" applyBorder="1" applyAlignment="1">
      <alignment horizontal="center" vertical="top" wrapText="1"/>
    </xf>
    <xf numFmtId="2" fontId="1" fillId="0" borderId="30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6" fontId="1" fillId="0" borderId="7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3" xfId="0" applyNumberFormat="1" applyFont="1" applyFill="1" applyBorder="1" applyAlignment="1">
      <alignment horizontal="center" vertical="top" wrapText="1"/>
    </xf>
    <xf numFmtId="2" fontId="1" fillId="0" borderId="14" xfId="0" applyNumberFormat="1" applyFont="1" applyFill="1" applyBorder="1" applyAlignment="1">
      <alignment horizontal="center" vertical="top" wrapText="1"/>
    </xf>
    <xf numFmtId="2" fontId="1" fillId="0" borderId="16" xfId="0" applyNumberFormat="1" applyFont="1" applyFill="1" applyBorder="1" applyAlignment="1">
      <alignment horizontal="center" vertical="top" wrapText="1"/>
    </xf>
    <xf numFmtId="2" fontId="1" fillId="0" borderId="17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49" fontId="1" fillId="0" borderId="21" xfId="0" applyNumberFormat="1" applyFont="1" applyFill="1" applyBorder="1" applyAlignment="1">
      <alignment horizontal="center" vertical="top" wrapText="1"/>
    </xf>
    <xf numFmtId="49" fontId="1" fillId="0" borderId="22" xfId="0" applyNumberFormat="1" applyFont="1" applyFill="1" applyBorder="1" applyAlignment="1">
      <alignment horizontal="center" vertical="top" wrapText="1"/>
    </xf>
    <xf numFmtId="49" fontId="1" fillId="0" borderId="23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justify" vertical="top" wrapText="1"/>
    </xf>
    <xf numFmtId="0" fontId="5" fillId="0" borderId="17" xfId="0" applyFont="1" applyFill="1" applyBorder="1" applyAlignment="1">
      <alignment horizontal="justify" vertical="top" wrapText="1"/>
    </xf>
    <xf numFmtId="0" fontId="5" fillId="0" borderId="18" xfId="0" applyFont="1" applyFill="1" applyBorder="1" applyAlignment="1">
      <alignment horizontal="justify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center" vertical="top" wrapText="1"/>
    </xf>
    <xf numFmtId="49" fontId="1" fillId="0" borderId="15" xfId="0" applyNumberFormat="1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17" fontId="1" fillId="0" borderId="13" xfId="0" applyNumberFormat="1" applyFont="1" applyFill="1" applyBorder="1" applyAlignment="1">
      <alignment horizontal="center" vertical="top" wrapText="1"/>
    </xf>
    <xf numFmtId="17" fontId="1" fillId="0" borderId="14" xfId="0" applyNumberFormat="1" applyFont="1" applyFill="1" applyBorder="1" applyAlignment="1">
      <alignment horizontal="center" vertical="top" wrapText="1"/>
    </xf>
    <xf numFmtId="17" fontId="1" fillId="0" borderId="15" xfId="0" applyNumberFormat="1" applyFont="1" applyFill="1" applyBorder="1" applyAlignment="1">
      <alignment horizontal="center" vertical="top" wrapText="1"/>
    </xf>
    <xf numFmtId="0" fontId="5" fillId="0" borderId="25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center" vertical="top" wrapText="1"/>
    </xf>
    <xf numFmtId="0" fontId="5" fillId="0" borderId="26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19" xfId="0" applyNumberFormat="1" applyFont="1" applyFill="1" applyBorder="1" applyAlignment="1">
      <alignment horizontal="center" vertical="top" wrapText="1"/>
    </xf>
    <xf numFmtId="2" fontId="1" fillId="0" borderId="20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8"/>
  <sheetViews>
    <sheetView tabSelected="1" zoomScale="148" zoomScaleNormal="148" workbookViewId="0">
      <selection activeCell="N1" sqref="N1:P1"/>
    </sheetView>
  </sheetViews>
  <sheetFormatPr defaultRowHeight="15" x14ac:dyDescent="0.25"/>
  <cols>
    <col min="1" max="1" width="5.28515625" style="10" customWidth="1"/>
    <col min="2" max="2" width="8.140625" style="10" customWidth="1"/>
    <col min="3" max="3" width="11.7109375" style="16" customWidth="1"/>
    <col min="4" max="4" width="6.5703125" style="10" customWidth="1"/>
    <col min="5" max="5" width="8.140625" style="10" customWidth="1"/>
    <col min="6" max="6" width="7.7109375" style="10" customWidth="1"/>
    <col min="7" max="7" width="8" style="10" customWidth="1"/>
    <col min="8" max="8" width="7.5703125" style="10" customWidth="1"/>
    <col min="9" max="9" width="9.85546875" style="10" customWidth="1"/>
    <col min="10" max="11" width="8.140625" style="10" customWidth="1"/>
    <col min="12" max="12" width="8.42578125" style="10" customWidth="1"/>
    <col min="13" max="13" width="7.28515625" style="10" customWidth="1"/>
    <col min="14" max="14" width="7.85546875" style="10" customWidth="1"/>
    <col min="15" max="15" width="9" style="10" customWidth="1"/>
    <col min="16" max="16" width="9.28515625" style="10" customWidth="1"/>
    <col min="17" max="18" width="9.140625" style="10"/>
  </cols>
  <sheetData>
    <row r="1" spans="1:16" x14ac:dyDescent="0.25">
      <c r="N1" s="96" t="s">
        <v>50</v>
      </c>
      <c r="O1" s="96"/>
      <c r="P1" s="96"/>
    </row>
    <row r="2" spans="1:16" x14ac:dyDescent="0.25">
      <c r="N2" s="11"/>
      <c r="O2" s="11"/>
      <c r="P2" s="11"/>
    </row>
    <row r="3" spans="1:16" x14ac:dyDescent="0.25">
      <c r="N3" s="11" t="s">
        <v>52</v>
      </c>
      <c r="O3" s="11"/>
      <c r="P3" s="11"/>
    </row>
    <row r="4" spans="1:16" x14ac:dyDescent="0.25">
      <c r="N4" s="11" t="s">
        <v>53</v>
      </c>
      <c r="O4" s="11"/>
      <c r="P4" s="11"/>
    </row>
    <row r="6" spans="1:16" x14ac:dyDescent="0.25">
      <c r="B6" s="97" t="s">
        <v>51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16" ht="15.75" thickBot="1" x14ac:dyDescent="0.3"/>
    <row r="8" spans="1:16" ht="20.25" customHeight="1" thickBot="1" x14ac:dyDescent="0.3">
      <c r="A8" s="27" t="s">
        <v>0</v>
      </c>
      <c r="B8" s="30" t="s">
        <v>1</v>
      </c>
      <c r="C8" s="98" t="s">
        <v>54</v>
      </c>
      <c r="D8" s="30" t="s">
        <v>55</v>
      </c>
      <c r="E8" s="33" t="s">
        <v>2</v>
      </c>
      <c r="F8" s="34"/>
      <c r="G8" s="34"/>
      <c r="H8" s="34"/>
      <c r="I8" s="34"/>
      <c r="J8" s="34"/>
      <c r="K8" s="34"/>
      <c r="L8" s="34"/>
      <c r="M8" s="34"/>
      <c r="N8" s="34"/>
      <c r="O8" s="34"/>
      <c r="P8" s="35"/>
    </row>
    <row r="9" spans="1:16" ht="22.5" customHeight="1" x14ac:dyDescent="0.25">
      <c r="A9" s="28"/>
      <c r="B9" s="31"/>
      <c r="C9" s="99"/>
      <c r="D9" s="31"/>
      <c r="E9" s="20">
        <v>2020</v>
      </c>
      <c r="F9" s="20">
        <v>2021</v>
      </c>
      <c r="G9" s="20">
        <v>2022</v>
      </c>
      <c r="H9" s="20">
        <v>2023</v>
      </c>
      <c r="I9" s="20">
        <v>2024</v>
      </c>
      <c r="J9" s="20">
        <v>2025</v>
      </c>
      <c r="K9" s="23">
        <v>2026</v>
      </c>
      <c r="L9" s="23">
        <v>2027</v>
      </c>
      <c r="M9" s="23">
        <v>2028</v>
      </c>
      <c r="N9" s="23">
        <v>2029</v>
      </c>
      <c r="O9" s="23">
        <v>2030</v>
      </c>
      <c r="P9" s="36" t="s">
        <v>6</v>
      </c>
    </row>
    <row r="10" spans="1:16" ht="27" customHeight="1" thickBot="1" x14ac:dyDescent="0.3">
      <c r="A10" s="29"/>
      <c r="B10" s="32"/>
      <c r="C10" s="100"/>
      <c r="D10" s="32"/>
      <c r="E10" s="21" t="s">
        <v>3</v>
      </c>
      <c r="F10" s="21" t="s">
        <v>3</v>
      </c>
      <c r="G10" s="21" t="s">
        <v>3</v>
      </c>
      <c r="H10" s="21" t="s">
        <v>3</v>
      </c>
      <c r="I10" s="21" t="s">
        <v>4</v>
      </c>
      <c r="J10" s="21" t="s">
        <v>5</v>
      </c>
      <c r="K10" s="24" t="s">
        <v>4</v>
      </c>
      <c r="L10" s="24" t="s">
        <v>4</v>
      </c>
      <c r="M10" s="24" t="s">
        <v>4</v>
      </c>
      <c r="N10" s="24" t="s">
        <v>4</v>
      </c>
      <c r="O10" s="24" t="s">
        <v>4</v>
      </c>
      <c r="P10" s="37"/>
    </row>
    <row r="11" spans="1:16" s="10" customFormat="1" ht="20.25" customHeight="1" thickBot="1" x14ac:dyDescent="0.3">
      <c r="A11" s="27"/>
      <c r="B11" s="41" t="s">
        <v>7</v>
      </c>
      <c r="C11" s="44" t="s">
        <v>8</v>
      </c>
      <c r="D11" s="4" t="s">
        <v>9</v>
      </c>
      <c r="E11" s="1">
        <v>48034.98</v>
      </c>
      <c r="F11" s="1">
        <v>46988.71</v>
      </c>
      <c r="G11" s="1">
        <v>53147.29</v>
      </c>
      <c r="H11" s="5">
        <f>H13+H14</f>
        <v>73498.570000000007</v>
      </c>
      <c r="I11" s="22">
        <f>I12+I13+I14+I15</f>
        <v>41608.133000000002</v>
      </c>
      <c r="J11" s="5">
        <f t="shared" ref="J11:O11" si="0">J12+J13+J14+J15</f>
        <v>60560.800000000003</v>
      </c>
      <c r="K11" s="5">
        <f t="shared" si="0"/>
        <v>35076.199999999997</v>
      </c>
      <c r="L11" s="5">
        <f t="shared" si="0"/>
        <v>30377.1</v>
      </c>
      <c r="M11" s="5">
        <f t="shared" si="0"/>
        <v>30377.1</v>
      </c>
      <c r="N11" s="5">
        <f t="shared" si="0"/>
        <v>30377.1</v>
      </c>
      <c r="O11" s="5">
        <f t="shared" si="0"/>
        <v>30377.1</v>
      </c>
      <c r="P11" s="6">
        <f t="shared" ref="P11:P16" si="1">SUM(E11:O11)</f>
        <v>480423.08299999993</v>
      </c>
    </row>
    <row r="12" spans="1:16" s="10" customFormat="1" ht="34.5" thickBot="1" x14ac:dyDescent="0.3">
      <c r="A12" s="28"/>
      <c r="B12" s="42"/>
      <c r="C12" s="45"/>
      <c r="D12" s="4" t="s">
        <v>10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f>J17+J136</f>
        <v>21455.68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6">
        <f t="shared" si="1"/>
        <v>21455.68</v>
      </c>
    </row>
    <row r="13" spans="1:16" s="10" customFormat="1" ht="34.5" thickBot="1" x14ac:dyDescent="0.3">
      <c r="A13" s="28"/>
      <c r="B13" s="42"/>
      <c r="C13" s="45"/>
      <c r="D13" s="4" t="s">
        <v>11</v>
      </c>
      <c r="E13" s="1">
        <v>41790.18</v>
      </c>
      <c r="F13" s="1">
        <v>41157</v>
      </c>
      <c r="G13" s="1">
        <v>43242.9</v>
      </c>
      <c r="H13" s="1">
        <v>63482</v>
      </c>
      <c r="I13" s="5">
        <f t="shared" ref="I13:O13" si="2">I18+I137+I178+I183+I188+I193+I198+I204+I210+I216+I221</f>
        <v>30952</v>
      </c>
      <c r="J13" s="5">
        <f t="shared" si="2"/>
        <v>28515.72</v>
      </c>
      <c r="K13" s="5">
        <f t="shared" si="2"/>
        <v>26884</v>
      </c>
      <c r="L13" s="5">
        <f t="shared" si="2"/>
        <v>25588</v>
      </c>
      <c r="M13" s="5">
        <f t="shared" si="2"/>
        <v>25588</v>
      </c>
      <c r="N13" s="5">
        <f t="shared" si="2"/>
        <v>25588</v>
      </c>
      <c r="O13" s="5">
        <f t="shared" si="2"/>
        <v>25588</v>
      </c>
      <c r="P13" s="6">
        <f t="shared" si="1"/>
        <v>378375.8</v>
      </c>
    </row>
    <row r="14" spans="1:16" s="10" customFormat="1" ht="34.5" thickBot="1" x14ac:dyDescent="0.3">
      <c r="A14" s="28"/>
      <c r="B14" s="42"/>
      <c r="C14" s="45"/>
      <c r="D14" s="4" t="s">
        <v>12</v>
      </c>
      <c r="E14" s="1">
        <v>6244.8</v>
      </c>
      <c r="F14" s="1">
        <v>5831.71</v>
      </c>
      <c r="G14" s="1">
        <v>9904.39</v>
      </c>
      <c r="H14" s="5">
        <f>H19+H138+H179+H184+H189+H194+H217</f>
        <v>10016.57</v>
      </c>
      <c r="I14" s="22">
        <f>I19+I138+I179+I184+I189+I194+I199+I205+I211+I217+I222+I227</f>
        <v>10656.133</v>
      </c>
      <c r="J14" s="5">
        <f t="shared" ref="J14:O14" si="3">J19+J138+J179+J184+J189+J194+J199+J205+J211+J217+J222</f>
        <v>10589.4</v>
      </c>
      <c r="K14" s="5">
        <f t="shared" si="3"/>
        <v>8192.2000000000007</v>
      </c>
      <c r="L14" s="5">
        <f t="shared" si="3"/>
        <v>4789.1000000000004</v>
      </c>
      <c r="M14" s="5">
        <f t="shared" si="3"/>
        <v>4789.1000000000004</v>
      </c>
      <c r="N14" s="5">
        <f t="shared" si="3"/>
        <v>4789.1000000000004</v>
      </c>
      <c r="O14" s="5">
        <f t="shared" si="3"/>
        <v>4789.1000000000004</v>
      </c>
      <c r="P14" s="8">
        <f t="shared" si="1"/>
        <v>80591.603000000032</v>
      </c>
    </row>
    <row r="15" spans="1:16" s="10" customFormat="1" ht="62.25" customHeight="1" thickBot="1" x14ac:dyDescent="0.3">
      <c r="A15" s="29"/>
      <c r="B15" s="43"/>
      <c r="C15" s="46"/>
      <c r="D15" s="4" t="s">
        <v>13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f>J139</f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6">
        <f t="shared" si="1"/>
        <v>0</v>
      </c>
    </row>
    <row r="16" spans="1:16" s="10" customFormat="1" ht="28.5" customHeight="1" thickBot="1" x14ac:dyDescent="0.3">
      <c r="A16" s="27">
        <v>1</v>
      </c>
      <c r="B16" s="41" t="s">
        <v>14</v>
      </c>
      <c r="C16" s="44" t="s">
        <v>15</v>
      </c>
      <c r="D16" s="4" t="s">
        <v>9</v>
      </c>
      <c r="E16" s="1">
        <v>22976.02</v>
      </c>
      <c r="F16" s="1">
        <v>25661.48</v>
      </c>
      <c r="G16" s="1">
        <v>26585.93</v>
      </c>
      <c r="H16" s="1">
        <v>47181.32</v>
      </c>
      <c r="I16" s="22">
        <f>I18+I19</f>
        <v>31736.6</v>
      </c>
      <c r="J16" s="5">
        <f t="shared" ref="J16:O16" si="4">J18+J19</f>
        <v>32909.79</v>
      </c>
      <c r="K16" s="5">
        <f t="shared" si="4"/>
        <v>31776.2</v>
      </c>
      <c r="L16" s="5">
        <f t="shared" si="4"/>
        <v>30077.1</v>
      </c>
      <c r="M16" s="5">
        <f t="shared" si="4"/>
        <v>30077.1</v>
      </c>
      <c r="N16" s="5">
        <f t="shared" si="4"/>
        <v>30077.1</v>
      </c>
      <c r="O16" s="5">
        <f t="shared" si="4"/>
        <v>30077.1</v>
      </c>
      <c r="P16" s="3">
        <f t="shared" si="1"/>
        <v>339135.74</v>
      </c>
    </row>
    <row r="17" spans="1:16" s="10" customFormat="1" ht="34.5" thickBot="1" x14ac:dyDescent="0.3">
      <c r="A17" s="28"/>
      <c r="B17" s="42"/>
      <c r="C17" s="45"/>
      <c r="D17" s="4" t="s">
        <v>10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6">
        <v>0</v>
      </c>
    </row>
    <row r="18" spans="1:16" s="10" customFormat="1" ht="34.5" thickBot="1" x14ac:dyDescent="0.3">
      <c r="A18" s="28"/>
      <c r="B18" s="42"/>
      <c r="C18" s="45"/>
      <c r="D18" s="4" t="s">
        <v>11</v>
      </c>
      <c r="E18" s="1">
        <v>19732</v>
      </c>
      <c r="F18" s="1">
        <v>22096</v>
      </c>
      <c r="G18" s="1">
        <v>24977</v>
      </c>
      <c r="H18" s="1">
        <v>44822</v>
      </c>
      <c r="I18" s="5">
        <f>I23+I33+I38+I43+I58+I73+I78+I83+I88+I97+I102+I107+I112+I117+I122</f>
        <v>30952</v>
      </c>
      <c r="J18" s="5">
        <f t="shared" ref="J18:O19" si="5">J23+J33+J38+J43+J58+J73+J78+J83+J88+J97+J102+J107+J112+J117</f>
        <v>28299</v>
      </c>
      <c r="K18" s="5">
        <f t="shared" si="5"/>
        <v>26884</v>
      </c>
      <c r="L18" s="5">
        <f t="shared" si="5"/>
        <v>25588</v>
      </c>
      <c r="M18" s="5">
        <f t="shared" si="5"/>
        <v>25588</v>
      </c>
      <c r="N18" s="5">
        <f t="shared" si="5"/>
        <v>25588</v>
      </c>
      <c r="O18" s="5">
        <f t="shared" si="5"/>
        <v>25588</v>
      </c>
      <c r="P18" s="6">
        <f>SUM(E18:O18)</f>
        <v>300114</v>
      </c>
    </row>
    <row r="19" spans="1:16" s="10" customFormat="1" ht="34.5" thickBot="1" x14ac:dyDescent="0.3">
      <c r="A19" s="28"/>
      <c r="B19" s="42"/>
      <c r="C19" s="45"/>
      <c r="D19" s="4" t="s">
        <v>12</v>
      </c>
      <c r="E19" s="1">
        <v>3244.02</v>
      </c>
      <c r="F19" s="1">
        <v>3565.48</v>
      </c>
      <c r="G19" s="1">
        <v>1608.93</v>
      </c>
      <c r="H19" s="2">
        <v>2359.3200000000002</v>
      </c>
      <c r="I19" s="5">
        <f>I24+I34+I39+I44+I59+I74+I79+I84+I89+I98+I103+I108+I113+I118+I123</f>
        <v>784.59999999999991</v>
      </c>
      <c r="J19" s="5">
        <f t="shared" si="5"/>
        <v>4610.79</v>
      </c>
      <c r="K19" s="5">
        <f t="shared" si="5"/>
        <v>4892.2000000000007</v>
      </c>
      <c r="L19" s="5">
        <f t="shared" si="5"/>
        <v>4489.1000000000004</v>
      </c>
      <c r="M19" s="5">
        <f t="shared" si="5"/>
        <v>4489.1000000000004</v>
      </c>
      <c r="N19" s="5">
        <f t="shared" si="5"/>
        <v>4489.1000000000004</v>
      </c>
      <c r="O19" s="5">
        <f t="shared" si="5"/>
        <v>4489.1000000000004</v>
      </c>
      <c r="P19" s="3">
        <f>SUM(E19:O19)</f>
        <v>39021.74</v>
      </c>
    </row>
    <row r="20" spans="1:16" s="10" customFormat="1" ht="73.5" customHeight="1" thickBot="1" x14ac:dyDescent="0.3">
      <c r="A20" s="29"/>
      <c r="B20" s="43"/>
      <c r="C20" s="46"/>
      <c r="D20" s="4" t="s">
        <v>13</v>
      </c>
      <c r="E20" s="5">
        <v>0</v>
      </c>
      <c r="F20" s="5">
        <v>0</v>
      </c>
      <c r="G20" s="7">
        <v>0</v>
      </c>
      <c r="H20" s="6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6">
        <v>0</v>
      </c>
    </row>
    <row r="21" spans="1:16" ht="27" customHeight="1" thickBot="1" x14ac:dyDescent="0.3">
      <c r="A21" s="38" t="s">
        <v>66</v>
      </c>
      <c r="B21" s="41" t="s">
        <v>14</v>
      </c>
      <c r="C21" s="44" t="s">
        <v>16</v>
      </c>
      <c r="D21" s="4" t="s">
        <v>9</v>
      </c>
      <c r="E21" s="5">
        <v>18480.73</v>
      </c>
      <c r="F21" s="5">
        <v>22250.22</v>
      </c>
      <c r="G21" s="5">
        <v>23300.63</v>
      </c>
      <c r="H21" s="5">
        <v>25039.37</v>
      </c>
      <c r="I21" s="5">
        <f>I22+I23+I24</f>
        <v>26236.290429999997</v>
      </c>
      <c r="J21" s="22">
        <f t="shared" ref="J21:K21" si="6">J22+J23+J24</f>
        <v>28584.848000000002</v>
      </c>
      <c r="K21" s="5">
        <f t="shared" si="6"/>
        <v>27155.56</v>
      </c>
      <c r="L21" s="5">
        <v>26935</v>
      </c>
      <c r="M21" s="5">
        <v>26935</v>
      </c>
      <c r="N21" s="5">
        <v>26935</v>
      </c>
      <c r="O21" s="7">
        <v>26935</v>
      </c>
      <c r="P21" s="12">
        <f>SUM(E21:O21)</f>
        <v>278787.64843</v>
      </c>
    </row>
    <row r="22" spans="1:16" ht="34.5" thickBot="1" x14ac:dyDescent="0.3">
      <c r="A22" s="39"/>
      <c r="B22" s="42"/>
      <c r="C22" s="45"/>
      <c r="D22" s="4" t="s">
        <v>10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6">
        <v>0</v>
      </c>
    </row>
    <row r="23" spans="1:16" ht="34.5" thickBot="1" x14ac:dyDescent="0.3">
      <c r="A23" s="39"/>
      <c r="B23" s="42"/>
      <c r="C23" s="45"/>
      <c r="D23" s="4" t="s">
        <v>11</v>
      </c>
      <c r="E23" s="5">
        <v>17517</v>
      </c>
      <c r="F23" s="5">
        <v>21137.7</v>
      </c>
      <c r="G23" s="5">
        <v>22135.5</v>
      </c>
      <c r="H23" s="5">
        <v>23787.3</v>
      </c>
      <c r="I23" s="22">
        <f>I28</f>
        <v>25973.902999999998</v>
      </c>
      <c r="J23" s="5">
        <f t="shared" ref="J23:K23" si="7">J28</f>
        <v>28299</v>
      </c>
      <c r="K23" s="5">
        <f t="shared" si="7"/>
        <v>26884</v>
      </c>
      <c r="L23" s="5">
        <v>25588</v>
      </c>
      <c r="M23" s="5">
        <v>25588</v>
      </c>
      <c r="N23" s="5">
        <v>25588</v>
      </c>
      <c r="O23" s="5">
        <v>25588</v>
      </c>
      <c r="P23" s="8">
        <f>SUM(E23:O23)</f>
        <v>268086.40299999999</v>
      </c>
    </row>
    <row r="24" spans="1:16" ht="34.5" thickBot="1" x14ac:dyDescent="0.3">
      <c r="A24" s="39"/>
      <c r="B24" s="42"/>
      <c r="C24" s="45"/>
      <c r="D24" s="4" t="s">
        <v>12</v>
      </c>
      <c r="E24" s="9">
        <v>963.73</v>
      </c>
      <c r="F24" s="5">
        <v>1112.52</v>
      </c>
      <c r="G24" s="5">
        <v>1165.1300000000001</v>
      </c>
      <c r="H24" s="5">
        <v>1252.07</v>
      </c>
      <c r="I24" s="9">
        <f>I29</f>
        <v>262.38742999999999</v>
      </c>
      <c r="J24" s="22">
        <f>J29</f>
        <v>285.84800000000001</v>
      </c>
      <c r="K24" s="5">
        <f>K29</f>
        <v>271.56</v>
      </c>
      <c r="L24" s="5">
        <v>1347</v>
      </c>
      <c r="M24" s="5">
        <v>1347</v>
      </c>
      <c r="N24" s="5">
        <v>1347</v>
      </c>
      <c r="O24" s="5">
        <v>1347</v>
      </c>
      <c r="P24" s="12">
        <f>SUM(E24:O24)</f>
        <v>10701.245429999999</v>
      </c>
    </row>
    <row r="25" spans="1:16" ht="56.25" customHeight="1" thickBot="1" x14ac:dyDescent="0.3">
      <c r="A25" s="40"/>
      <c r="B25" s="43"/>
      <c r="C25" s="46"/>
      <c r="D25" s="4" t="s">
        <v>13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6">
        <v>0</v>
      </c>
    </row>
    <row r="26" spans="1:16" ht="28.5" customHeight="1" thickBot="1" x14ac:dyDescent="0.3">
      <c r="A26" s="38" t="s">
        <v>67</v>
      </c>
      <c r="B26" s="41" t="s">
        <v>14</v>
      </c>
      <c r="C26" s="44" t="s">
        <v>56</v>
      </c>
      <c r="D26" s="4" t="s">
        <v>9</v>
      </c>
      <c r="E26" s="1">
        <v>18480.73</v>
      </c>
      <c r="F26" s="1">
        <v>22250.22</v>
      </c>
      <c r="G26" s="1">
        <v>23300.63</v>
      </c>
      <c r="H26" s="1">
        <v>25039.37</v>
      </c>
      <c r="I26" s="9">
        <f>I27+I28+I29+I30</f>
        <v>26236.290429999997</v>
      </c>
      <c r="J26" s="22">
        <f t="shared" ref="J26:K26" si="8">J27+J28+J29+J30</f>
        <v>28584.848000000002</v>
      </c>
      <c r="K26" s="5">
        <f t="shared" si="8"/>
        <v>27155.56</v>
      </c>
      <c r="L26" s="1">
        <v>26935</v>
      </c>
      <c r="M26" s="1">
        <v>26935</v>
      </c>
      <c r="N26" s="1">
        <v>26935</v>
      </c>
      <c r="O26" s="1">
        <v>26935</v>
      </c>
      <c r="P26" s="12">
        <f>SUM(E26:O26)</f>
        <v>278787.64843</v>
      </c>
    </row>
    <row r="27" spans="1:16" ht="34.5" thickBot="1" x14ac:dyDescent="0.3">
      <c r="A27" s="39"/>
      <c r="B27" s="42"/>
      <c r="C27" s="45"/>
      <c r="D27" s="4" t="s">
        <v>10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6">
        <v>0</v>
      </c>
    </row>
    <row r="28" spans="1:16" ht="34.5" thickBot="1" x14ac:dyDescent="0.3">
      <c r="A28" s="39"/>
      <c r="B28" s="42"/>
      <c r="C28" s="45"/>
      <c r="D28" s="4" t="s">
        <v>11</v>
      </c>
      <c r="E28" s="5">
        <v>17517</v>
      </c>
      <c r="F28" s="5">
        <v>21137.7</v>
      </c>
      <c r="G28" s="5">
        <v>22135.5</v>
      </c>
      <c r="H28" s="5">
        <v>23787.3</v>
      </c>
      <c r="I28" s="22">
        <v>25973.902999999998</v>
      </c>
      <c r="J28" s="5">
        <v>28299</v>
      </c>
      <c r="K28" s="5">
        <v>26884</v>
      </c>
      <c r="L28" s="5">
        <v>25588</v>
      </c>
      <c r="M28" s="5">
        <v>25588</v>
      </c>
      <c r="N28" s="5">
        <v>25588</v>
      </c>
      <c r="O28" s="5">
        <v>25588</v>
      </c>
      <c r="P28" s="8">
        <f>SUM(E28:O28)</f>
        <v>268086.40299999999</v>
      </c>
    </row>
    <row r="29" spans="1:16" ht="34.5" thickBot="1" x14ac:dyDescent="0.3">
      <c r="A29" s="39"/>
      <c r="B29" s="42"/>
      <c r="C29" s="45"/>
      <c r="D29" s="4" t="s">
        <v>12</v>
      </c>
      <c r="E29" s="5">
        <v>963.73</v>
      </c>
      <c r="F29" s="5">
        <v>1112.52</v>
      </c>
      <c r="G29" s="5">
        <v>1165.1300000000001</v>
      </c>
      <c r="H29" s="5">
        <v>1252.07</v>
      </c>
      <c r="I29" s="9">
        <v>262.38742999999999</v>
      </c>
      <c r="J29" s="22">
        <v>285.84800000000001</v>
      </c>
      <c r="K29" s="5">
        <v>271.56</v>
      </c>
      <c r="L29" s="5">
        <v>1347</v>
      </c>
      <c r="M29" s="5">
        <v>1347</v>
      </c>
      <c r="N29" s="5">
        <v>1347</v>
      </c>
      <c r="O29" s="5">
        <v>1347</v>
      </c>
      <c r="P29" s="12">
        <f>SUM(E29:O29)</f>
        <v>10701.245429999999</v>
      </c>
    </row>
    <row r="30" spans="1:16" ht="60" customHeight="1" thickBot="1" x14ac:dyDescent="0.3">
      <c r="A30" s="40"/>
      <c r="B30" s="43"/>
      <c r="C30" s="46"/>
      <c r="D30" s="4" t="s">
        <v>13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6">
        <v>0</v>
      </c>
    </row>
    <row r="31" spans="1:16" ht="24.75" customHeight="1" thickBot="1" x14ac:dyDescent="0.3">
      <c r="A31" s="38" t="s">
        <v>68</v>
      </c>
      <c r="B31" s="41" t="s">
        <v>14</v>
      </c>
      <c r="C31" s="44" t="s">
        <v>17</v>
      </c>
      <c r="D31" s="4" t="s">
        <v>9</v>
      </c>
      <c r="E31" s="5">
        <f>E32+E33+E34+E35</f>
        <v>2005.31</v>
      </c>
      <c r="F31" s="5">
        <f t="shared" ref="F31:O31" si="9">F32+F33+F34+F35</f>
        <v>0</v>
      </c>
      <c r="G31" s="5">
        <f t="shared" si="9"/>
        <v>0</v>
      </c>
      <c r="H31" s="5">
        <f t="shared" si="9"/>
        <v>0</v>
      </c>
      <c r="I31" s="25">
        <f t="shared" si="9"/>
        <v>415.77760000000001</v>
      </c>
      <c r="J31" s="22">
        <f t="shared" si="9"/>
        <v>4324.942</v>
      </c>
      <c r="K31" s="5">
        <f t="shared" si="9"/>
        <v>4620.6400000000003</v>
      </c>
      <c r="L31" s="5">
        <f t="shared" si="9"/>
        <v>0</v>
      </c>
      <c r="M31" s="5">
        <f t="shared" si="9"/>
        <v>0</v>
      </c>
      <c r="N31" s="5">
        <f t="shared" si="9"/>
        <v>0</v>
      </c>
      <c r="O31" s="5">
        <f t="shared" si="9"/>
        <v>0</v>
      </c>
      <c r="P31" s="6">
        <f>SUM(E31:O31)</f>
        <v>11366.669600000001</v>
      </c>
    </row>
    <row r="32" spans="1:16" ht="34.5" thickBot="1" x14ac:dyDescent="0.3">
      <c r="A32" s="39"/>
      <c r="B32" s="42"/>
      <c r="C32" s="45"/>
      <c r="D32" s="4" t="s">
        <v>10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6">
        <v>0</v>
      </c>
    </row>
    <row r="33" spans="1:16" ht="34.5" thickBot="1" x14ac:dyDescent="0.3">
      <c r="A33" s="39"/>
      <c r="B33" s="42"/>
      <c r="C33" s="45"/>
      <c r="D33" s="4" t="s">
        <v>11</v>
      </c>
      <c r="E33" s="5">
        <v>1900.7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6">
        <v>1900.7</v>
      </c>
    </row>
    <row r="34" spans="1:16" ht="34.5" thickBot="1" x14ac:dyDescent="0.3">
      <c r="A34" s="39"/>
      <c r="B34" s="42"/>
      <c r="C34" s="45"/>
      <c r="D34" s="4" t="s">
        <v>12</v>
      </c>
      <c r="E34" s="5">
        <v>104.61</v>
      </c>
      <c r="F34" s="5">
        <v>0</v>
      </c>
      <c r="G34" s="5">
        <v>0</v>
      </c>
      <c r="H34" s="5">
        <v>0</v>
      </c>
      <c r="I34" s="26">
        <v>415.77760000000001</v>
      </c>
      <c r="J34" s="22">
        <v>4324.942</v>
      </c>
      <c r="K34" s="5">
        <v>4620.6400000000003</v>
      </c>
      <c r="L34" s="5">
        <v>0</v>
      </c>
      <c r="M34" s="5">
        <v>0</v>
      </c>
      <c r="N34" s="5">
        <v>0</v>
      </c>
      <c r="O34" s="5">
        <v>0</v>
      </c>
      <c r="P34" s="6">
        <f>SUM(E34:O34)</f>
        <v>9465.9696000000004</v>
      </c>
    </row>
    <row r="35" spans="1:16" ht="90" customHeight="1" thickBot="1" x14ac:dyDescent="0.3">
      <c r="A35" s="40"/>
      <c r="B35" s="43"/>
      <c r="C35" s="46"/>
      <c r="D35" s="4" t="s">
        <v>13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6">
        <v>0</v>
      </c>
    </row>
    <row r="36" spans="1:16" ht="23.25" customHeight="1" thickBot="1" x14ac:dyDescent="0.3">
      <c r="A36" s="38" t="s">
        <v>69</v>
      </c>
      <c r="B36" s="41" t="s">
        <v>14</v>
      </c>
      <c r="C36" s="44" t="s">
        <v>18</v>
      </c>
      <c r="D36" s="4" t="s">
        <v>9</v>
      </c>
      <c r="E36" s="5">
        <v>1259.8800000000001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7">
        <v>0</v>
      </c>
      <c r="P36" s="6">
        <v>1259.8800000000001</v>
      </c>
    </row>
    <row r="37" spans="1:16" ht="34.5" thickBot="1" x14ac:dyDescent="0.3">
      <c r="A37" s="39"/>
      <c r="B37" s="42"/>
      <c r="C37" s="45"/>
      <c r="D37" s="4" t="s">
        <v>10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6">
        <v>0</v>
      </c>
    </row>
    <row r="38" spans="1:16" ht="34.5" thickBot="1" x14ac:dyDescent="0.3">
      <c r="A38" s="39"/>
      <c r="B38" s="42"/>
      <c r="C38" s="45"/>
      <c r="D38" s="4" t="s">
        <v>11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6">
        <v>0</v>
      </c>
    </row>
    <row r="39" spans="1:16" ht="34.5" thickBot="1" x14ac:dyDescent="0.3">
      <c r="A39" s="39"/>
      <c r="B39" s="42"/>
      <c r="C39" s="45"/>
      <c r="D39" s="4" t="s">
        <v>12</v>
      </c>
      <c r="E39" s="5">
        <v>1259.8800000000001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6">
        <v>1259.8800000000001</v>
      </c>
    </row>
    <row r="40" spans="1:16" ht="57" thickBot="1" x14ac:dyDescent="0.3">
      <c r="A40" s="40"/>
      <c r="B40" s="43"/>
      <c r="C40" s="46"/>
      <c r="D40" s="4" t="s">
        <v>13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6">
        <v>0</v>
      </c>
    </row>
    <row r="41" spans="1:16" ht="21.75" customHeight="1" thickBot="1" x14ac:dyDescent="0.3">
      <c r="A41" s="38" t="s">
        <v>70</v>
      </c>
      <c r="B41" s="41" t="s">
        <v>14</v>
      </c>
      <c r="C41" s="44" t="s">
        <v>19</v>
      </c>
      <c r="D41" s="4" t="s">
        <v>9</v>
      </c>
      <c r="E41" s="5">
        <v>292.88</v>
      </c>
      <c r="F41" s="5">
        <v>0</v>
      </c>
      <c r="G41" s="5">
        <v>3087.72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6">
        <v>3380.61</v>
      </c>
    </row>
    <row r="42" spans="1:16" ht="34.5" thickBot="1" x14ac:dyDescent="0.3">
      <c r="A42" s="39"/>
      <c r="B42" s="42"/>
      <c r="C42" s="45"/>
      <c r="D42" s="4" t="s">
        <v>10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6">
        <v>0</v>
      </c>
    </row>
    <row r="43" spans="1:16" ht="34.5" thickBot="1" x14ac:dyDescent="0.3">
      <c r="A43" s="39"/>
      <c r="B43" s="42"/>
      <c r="C43" s="45"/>
      <c r="D43" s="4" t="s">
        <v>11</v>
      </c>
      <c r="E43" s="5">
        <v>0</v>
      </c>
      <c r="F43" s="5">
        <v>0</v>
      </c>
      <c r="G43" s="5">
        <v>2841.5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6">
        <v>2841.5</v>
      </c>
    </row>
    <row r="44" spans="1:16" ht="34.5" thickBot="1" x14ac:dyDescent="0.3">
      <c r="A44" s="39"/>
      <c r="B44" s="42"/>
      <c r="C44" s="45"/>
      <c r="D44" s="4" t="s">
        <v>12</v>
      </c>
      <c r="E44" s="5">
        <v>292.88</v>
      </c>
      <c r="F44" s="5">
        <v>0</v>
      </c>
      <c r="G44" s="5">
        <v>246.22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6">
        <v>539.11</v>
      </c>
    </row>
    <row r="45" spans="1:16" ht="55.5" customHeight="1" thickBot="1" x14ac:dyDescent="0.3">
      <c r="A45" s="40"/>
      <c r="B45" s="43"/>
      <c r="C45" s="46"/>
      <c r="D45" s="4" t="s">
        <v>13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6">
        <v>0</v>
      </c>
    </row>
    <row r="46" spans="1:16" ht="30" customHeight="1" thickBot="1" x14ac:dyDescent="0.3">
      <c r="A46" s="38" t="s">
        <v>71</v>
      </c>
      <c r="B46" s="41" t="s">
        <v>20</v>
      </c>
      <c r="C46" s="44" t="s">
        <v>21</v>
      </c>
      <c r="D46" s="4" t="s">
        <v>9</v>
      </c>
      <c r="E46" s="5">
        <v>0</v>
      </c>
      <c r="F46" s="5">
        <v>0</v>
      </c>
      <c r="G46" s="5">
        <v>2990.97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6">
        <v>2990.97</v>
      </c>
    </row>
    <row r="47" spans="1:16" ht="34.5" thickBot="1" x14ac:dyDescent="0.3">
      <c r="A47" s="39"/>
      <c r="B47" s="42"/>
      <c r="C47" s="45"/>
      <c r="D47" s="4" t="s">
        <v>10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6">
        <v>0</v>
      </c>
    </row>
    <row r="48" spans="1:16" ht="34.5" thickBot="1" x14ac:dyDescent="0.3">
      <c r="A48" s="39"/>
      <c r="B48" s="42"/>
      <c r="C48" s="45"/>
      <c r="D48" s="4" t="s">
        <v>11</v>
      </c>
      <c r="E48" s="5">
        <v>0</v>
      </c>
      <c r="F48" s="5">
        <v>0</v>
      </c>
      <c r="G48" s="5">
        <v>2841.5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6">
        <v>2841.5</v>
      </c>
    </row>
    <row r="49" spans="1:16" ht="34.5" thickBot="1" x14ac:dyDescent="0.3">
      <c r="A49" s="39"/>
      <c r="B49" s="42"/>
      <c r="C49" s="45"/>
      <c r="D49" s="4" t="s">
        <v>12</v>
      </c>
      <c r="E49" s="5">
        <v>0</v>
      </c>
      <c r="F49" s="5">
        <v>0</v>
      </c>
      <c r="G49" s="5">
        <v>149.47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6">
        <v>149.46</v>
      </c>
    </row>
    <row r="50" spans="1:16" ht="111.75" customHeight="1" thickBot="1" x14ac:dyDescent="0.3">
      <c r="A50" s="40"/>
      <c r="B50" s="43"/>
      <c r="C50" s="46"/>
      <c r="D50" s="4" t="s">
        <v>13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6">
        <v>0</v>
      </c>
    </row>
    <row r="51" spans="1:16" ht="23.25" customHeight="1" thickBot="1" x14ac:dyDescent="0.3">
      <c r="A51" s="38" t="s">
        <v>72</v>
      </c>
      <c r="B51" s="41" t="s">
        <v>20</v>
      </c>
      <c r="C51" s="44" t="s">
        <v>22</v>
      </c>
      <c r="D51" s="4" t="s">
        <v>9</v>
      </c>
      <c r="E51" s="5">
        <v>0</v>
      </c>
      <c r="F51" s="5">
        <v>0</v>
      </c>
      <c r="G51" s="5">
        <v>96.75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6">
        <v>96.75</v>
      </c>
    </row>
    <row r="52" spans="1:16" ht="34.5" thickBot="1" x14ac:dyDescent="0.3">
      <c r="A52" s="39"/>
      <c r="B52" s="42"/>
      <c r="C52" s="45"/>
      <c r="D52" s="4" t="s">
        <v>10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6">
        <v>0</v>
      </c>
    </row>
    <row r="53" spans="1:16" ht="34.5" thickBot="1" x14ac:dyDescent="0.3">
      <c r="A53" s="39"/>
      <c r="B53" s="42"/>
      <c r="C53" s="45"/>
      <c r="D53" s="4" t="s">
        <v>11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6">
        <v>0</v>
      </c>
    </row>
    <row r="54" spans="1:16" ht="34.5" thickBot="1" x14ac:dyDescent="0.3">
      <c r="A54" s="39"/>
      <c r="B54" s="42"/>
      <c r="C54" s="45"/>
      <c r="D54" s="4" t="s">
        <v>12</v>
      </c>
      <c r="E54" s="5">
        <v>0</v>
      </c>
      <c r="F54" s="5">
        <v>0</v>
      </c>
      <c r="G54" s="5">
        <v>96.75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6">
        <v>96.75</v>
      </c>
    </row>
    <row r="55" spans="1:16" ht="60" customHeight="1" thickBot="1" x14ac:dyDescent="0.3">
      <c r="A55" s="40"/>
      <c r="B55" s="43"/>
      <c r="C55" s="46"/>
      <c r="D55" s="4" t="s">
        <v>13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7">
        <v>0</v>
      </c>
      <c r="P55" s="6">
        <v>0</v>
      </c>
    </row>
    <row r="56" spans="1:16" ht="19.5" customHeight="1" thickBot="1" x14ac:dyDescent="0.3">
      <c r="A56" s="38" t="s">
        <v>73</v>
      </c>
      <c r="B56" s="41" t="s">
        <v>14</v>
      </c>
      <c r="C56" s="44" t="s">
        <v>23</v>
      </c>
      <c r="D56" s="4" t="s">
        <v>9</v>
      </c>
      <c r="E56" s="5">
        <v>397.74</v>
      </c>
      <c r="F56" s="5">
        <v>1102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6">
        <v>1449.74</v>
      </c>
    </row>
    <row r="57" spans="1:16" ht="34.5" thickBot="1" x14ac:dyDescent="0.3">
      <c r="A57" s="39"/>
      <c r="B57" s="42"/>
      <c r="C57" s="45"/>
      <c r="D57" s="4" t="s">
        <v>10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6">
        <v>0</v>
      </c>
    </row>
    <row r="58" spans="1:16" ht="34.5" thickBot="1" x14ac:dyDescent="0.3">
      <c r="A58" s="39"/>
      <c r="B58" s="42"/>
      <c r="C58" s="45"/>
      <c r="D58" s="4" t="s">
        <v>11</v>
      </c>
      <c r="E58" s="5">
        <v>314.3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6">
        <v>314.3</v>
      </c>
    </row>
    <row r="59" spans="1:16" ht="34.5" thickBot="1" x14ac:dyDescent="0.3">
      <c r="A59" s="39"/>
      <c r="B59" s="42"/>
      <c r="C59" s="45"/>
      <c r="D59" s="4" t="s">
        <v>12</v>
      </c>
      <c r="E59" s="5">
        <v>83.44</v>
      </c>
      <c r="F59" s="5">
        <v>1102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6">
        <v>1185.44</v>
      </c>
    </row>
    <row r="60" spans="1:16" ht="58.5" customHeight="1" thickBot="1" x14ac:dyDescent="0.3">
      <c r="A60" s="40"/>
      <c r="B60" s="43"/>
      <c r="C60" s="46"/>
      <c r="D60" s="4" t="s">
        <v>13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6">
        <v>0</v>
      </c>
    </row>
    <row r="61" spans="1:16" ht="20.25" customHeight="1" thickBot="1" x14ac:dyDescent="0.3">
      <c r="A61" s="38" t="s">
        <v>74</v>
      </c>
      <c r="B61" s="41" t="s">
        <v>14</v>
      </c>
      <c r="C61" s="44" t="s">
        <v>24</v>
      </c>
      <c r="D61" s="4" t="s">
        <v>9</v>
      </c>
      <c r="E61" s="5">
        <v>331.88</v>
      </c>
      <c r="F61" s="5">
        <v>531.73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6">
        <v>863.61</v>
      </c>
    </row>
    <row r="62" spans="1:16" ht="34.5" thickBot="1" x14ac:dyDescent="0.3">
      <c r="A62" s="39"/>
      <c r="B62" s="42"/>
      <c r="C62" s="45"/>
      <c r="D62" s="4" t="s">
        <v>10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6">
        <v>0</v>
      </c>
    </row>
    <row r="63" spans="1:16" ht="34.5" thickBot="1" x14ac:dyDescent="0.3">
      <c r="A63" s="39"/>
      <c r="B63" s="42"/>
      <c r="C63" s="45"/>
      <c r="D63" s="4" t="s">
        <v>11</v>
      </c>
      <c r="E63" s="5">
        <v>314.3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6">
        <v>314.3</v>
      </c>
    </row>
    <row r="64" spans="1:16" ht="34.5" thickBot="1" x14ac:dyDescent="0.3">
      <c r="A64" s="39"/>
      <c r="B64" s="42"/>
      <c r="C64" s="45"/>
      <c r="D64" s="4" t="s">
        <v>12</v>
      </c>
      <c r="E64" s="5">
        <v>17.579999999999998</v>
      </c>
      <c r="F64" s="5">
        <v>531.73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6">
        <v>549.30999999999995</v>
      </c>
    </row>
    <row r="65" spans="1:16" ht="90.75" customHeight="1" thickBot="1" x14ac:dyDescent="0.3">
      <c r="A65" s="40"/>
      <c r="B65" s="43"/>
      <c r="C65" s="46"/>
      <c r="D65" s="4" t="s">
        <v>13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6">
        <v>0</v>
      </c>
    </row>
    <row r="66" spans="1:16" ht="29.25" customHeight="1" thickBot="1" x14ac:dyDescent="0.3">
      <c r="A66" s="38" t="s">
        <v>75</v>
      </c>
      <c r="B66" s="41" t="s">
        <v>14</v>
      </c>
      <c r="C66" s="44" t="s">
        <v>25</v>
      </c>
      <c r="D66" s="4" t="s">
        <v>9</v>
      </c>
      <c r="E66" s="5">
        <v>65.86</v>
      </c>
      <c r="F66" s="5">
        <v>570.27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6">
        <v>636.13</v>
      </c>
    </row>
    <row r="67" spans="1:16" ht="34.5" thickBot="1" x14ac:dyDescent="0.3">
      <c r="A67" s="39"/>
      <c r="B67" s="42"/>
      <c r="C67" s="45"/>
      <c r="D67" s="4" t="s">
        <v>10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6">
        <v>0</v>
      </c>
    </row>
    <row r="68" spans="1:16" ht="34.5" thickBot="1" x14ac:dyDescent="0.3">
      <c r="A68" s="39"/>
      <c r="B68" s="42"/>
      <c r="C68" s="45"/>
      <c r="D68" s="4" t="s">
        <v>11</v>
      </c>
      <c r="E68" s="13"/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6">
        <v>0</v>
      </c>
    </row>
    <row r="69" spans="1:16" ht="34.5" thickBot="1" x14ac:dyDescent="0.3">
      <c r="A69" s="39"/>
      <c r="B69" s="42"/>
      <c r="C69" s="45"/>
      <c r="D69" s="4" t="s">
        <v>12</v>
      </c>
      <c r="E69" s="5">
        <v>65.86</v>
      </c>
      <c r="F69" s="5">
        <v>570.27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6">
        <v>636.13</v>
      </c>
    </row>
    <row r="70" spans="1:16" ht="62.25" customHeight="1" thickBot="1" x14ac:dyDescent="0.3">
      <c r="A70" s="40"/>
      <c r="B70" s="43"/>
      <c r="C70" s="46"/>
      <c r="D70" s="4" t="s">
        <v>13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6">
        <v>0</v>
      </c>
    </row>
    <row r="71" spans="1:16" ht="23.25" customHeight="1" thickBot="1" x14ac:dyDescent="0.3">
      <c r="A71" s="38" t="s">
        <v>76</v>
      </c>
      <c r="B71" s="41" t="s">
        <v>14</v>
      </c>
      <c r="C71" s="44" t="s">
        <v>26</v>
      </c>
      <c r="D71" s="4" t="s">
        <v>9</v>
      </c>
      <c r="E71" s="5">
        <v>531.73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6">
        <v>531.73</v>
      </c>
    </row>
    <row r="72" spans="1:16" ht="34.5" thickBot="1" x14ac:dyDescent="0.3">
      <c r="A72" s="39"/>
      <c r="B72" s="42"/>
      <c r="C72" s="45"/>
      <c r="D72" s="4" t="s">
        <v>10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6">
        <v>0</v>
      </c>
    </row>
    <row r="73" spans="1:16" ht="34.5" thickBot="1" x14ac:dyDescent="0.3">
      <c r="A73" s="39"/>
      <c r="B73" s="42"/>
      <c r="C73" s="45"/>
      <c r="D73" s="4" t="s">
        <v>11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6">
        <v>0</v>
      </c>
    </row>
    <row r="74" spans="1:16" ht="34.5" thickBot="1" x14ac:dyDescent="0.3">
      <c r="A74" s="39"/>
      <c r="B74" s="42"/>
      <c r="C74" s="45"/>
      <c r="D74" s="4" t="s">
        <v>12</v>
      </c>
      <c r="E74" s="5">
        <v>531.73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7">
        <v>0</v>
      </c>
      <c r="P74" s="6">
        <v>531.73</v>
      </c>
    </row>
    <row r="75" spans="1:16" ht="59.25" customHeight="1" thickBot="1" x14ac:dyDescent="0.3">
      <c r="A75" s="40"/>
      <c r="B75" s="43"/>
      <c r="C75" s="46"/>
      <c r="D75" s="4" t="s">
        <v>13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6">
        <v>0</v>
      </c>
    </row>
    <row r="76" spans="1:16" ht="21.75" customHeight="1" thickBot="1" x14ac:dyDescent="0.3">
      <c r="A76" s="38" t="s">
        <v>77</v>
      </c>
      <c r="B76" s="41" t="s">
        <v>14</v>
      </c>
      <c r="C76" s="44" t="s">
        <v>27</v>
      </c>
      <c r="D76" s="4" t="s">
        <v>9</v>
      </c>
      <c r="E76" s="5">
        <v>7.74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6">
        <v>7.74</v>
      </c>
    </row>
    <row r="77" spans="1:16" ht="34.5" thickBot="1" x14ac:dyDescent="0.3">
      <c r="A77" s="39"/>
      <c r="B77" s="42"/>
      <c r="C77" s="45"/>
      <c r="D77" s="4" t="s">
        <v>10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6">
        <v>0</v>
      </c>
    </row>
    <row r="78" spans="1:16" ht="34.5" thickBot="1" x14ac:dyDescent="0.3">
      <c r="A78" s="39"/>
      <c r="B78" s="42"/>
      <c r="C78" s="45"/>
      <c r="D78" s="4" t="s">
        <v>11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6">
        <v>0</v>
      </c>
    </row>
    <row r="79" spans="1:16" ht="34.5" thickBot="1" x14ac:dyDescent="0.3">
      <c r="A79" s="39"/>
      <c r="B79" s="42"/>
      <c r="C79" s="45"/>
      <c r="D79" s="4" t="s">
        <v>12</v>
      </c>
      <c r="E79" s="5">
        <v>7.74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6">
        <v>7.74</v>
      </c>
    </row>
    <row r="80" spans="1:16" ht="90" customHeight="1" thickBot="1" x14ac:dyDescent="0.3">
      <c r="A80" s="40"/>
      <c r="B80" s="43"/>
      <c r="C80" s="46"/>
      <c r="D80" s="4" t="s">
        <v>13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6">
        <v>0</v>
      </c>
    </row>
    <row r="81" spans="1:16" ht="24.75" customHeight="1" thickBot="1" x14ac:dyDescent="0.3">
      <c r="A81" s="38" t="s">
        <v>78</v>
      </c>
      <c r="B81" s="41" t="s">
        <v>14</v>
      </c>
      <c r="C81" s="44" t="s">
        <v>28</v>
      </c>
      <c r="D81" s="4" t="s">
        <v>9</v>
      </c>
      <c r="E81" s="5">
        <v>0</v>
      </c>
      <c r="F81" s="5">
        <v>2309.2600000000002</v>
      </c>
      <c r="G81" s="5">
        <v>197.57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6">
        <v>2506.83</v>
      </c>
    </row>
    <row r="82" spans="1:16" ht="34.5" thickBot="1" x14ac:dyDescent="0.3">
      <c r="A82" s="39"/>
      <c r="B82" s="42"/>
      <c r="C82" s="45"/>
      <c r="D82" s="4" t="s">
        <v>10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6">
        <v>0</v>
      </c>
    </row>
    <row r="83" spans="1:16" ht="34.5" thickBot="1" x14ac:dyDescent="0.3">
      <c r="A83" s="39"/>
      <c r="B83" s="42"/>
      <c r="C83" s="45"/>
      <c r="D83" s="4" t="s">
        <v>11</v>
      </c>
      <c r="E83" s="14">
        <v>0</v>
      </c>
      <c r="F83" s="5">
        <v>958.3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0</v>
      </c>
      <c r="P83" s="6">
        <v>958.3</v>
      </c>
    </row>
    <row r="84" spans="1:16" ht="34.5" thickBot="1" x14ac:dyDescent="0.3">
      <c r="A84" s="39"/>
      <c r="B84" s="42"/>
      <c r="C84" s="45"/>
      <c r="D84" s="4" t="s">
        <v>12</v>
      </c>
      <c r="E84" s="5">
        <v>0</v>
      </c>
      <c r="F84" s="5">
        <v>1350.96</v>
      </c>
      <c r="G84" s="5">
        <v>197.57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6">
        <v>1548.53</v>
      </c>
    </row>
    <row r="85" spans="1:16" ht="58.5" customHeight="1" thickBot="1" x14ac:dyDescent="0.3">
      <c r="A85" s="40"/>
      <c r="B85" s="43"/>
      <c r="C85" s="46"/>
      <c r="D85" s="4" t="s">
        <v>13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6">
        <v>0</v>
      </c>
    </row>
    <row r="86" spans="1:16" ht="15.75" thickBot="1" x14ac:dyDescent="0.3">
      <c r="A86" s="38" t="s">
        <v>79</v>
      </c>
      <c r="B86" s="41" t="s">
        <v>14</v>
      </c>
      <c r="C86" s="44" t="s">
        <v>29</v>
      </c>
      <c r="D86" s="4" t="s">
        <v>9</v>
      </c>
      <c r="E86" s="5">
        <v>0</v>
      </c>
      <c r="F86" s="5">
        <v>0</v>
      </c>
      <c r="G86" s="5">
        <v>0</v>
      </c>
      <c r="H86" s="5">
        <v>4028.07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6">
        <v>4028.07</v>
      </c>
    </row>
    <row r="87" spans="1:16" ht="34.5" thickBot="1" x14ac:dyDescent="0.3">
      <c r="A87" s="39"/>
      <c r="B87" s="42"/>
      <c r="C87" s="45"/>
      <c r="D87" s="4" t="s">
        <v>10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6">
        <v>0</v>
      </c>
    </row>
    <row r="88" spans="1:16" ht="34.5" thickBot="1" x14ac:dyDescent="0.3">
      <c r="A88" s="39"/>
      <c r="B88" s="42"/>
      <c r="C88" s="45"/>
      <c r="D88" s="4" t="s">
        <v>11</v>
      </c>
      <c r="E88" s="5">
        <v>0</v>
      </c>
      <c r="F88" s="5">
        <v>0</v>
      </c>
      <c r="G88" s="5">
        <v>0</v>
      </c>
      <c r="H88" s="5">
        <v>3826.6</v>
      </c>
      <c r="I88" s="5"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6">
        <v>3826.6</v>
      </c>
    </row>
    <row r="89" spans="1:16" ht="34.5" thickBot="1" x14ac:dyDescent="0.3">
      <c r="A89" s="39"/>
      <c r="B89" s="42"/>
      <c r="C89" s="45"/>
      <c r="D89" s="4" t="s">
        <v>12</v>
      </c>
      <c r="E89" s="5">
        <v>0</v>
      </c>
      <c r="F89" s="5">
        <v>0</v>
      </c>
      <c r="G89" s="5">
        <v>0</v>
      </c>
      <c r="H89" s="5">
        <v>201.47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15">
        <v>0</v>
      </c>
      <c r="O89" s="15">
        <v>0</v>
      </c>
      <c r="P89" s="6">
        <v>201.47</v>
      </c>
    </row>
    <row r="90" spans="1:16" x14ac:dyDescent="0.25">
      <c r="A90" s="39"/>
      <c r="B90" s="42"/>
      <c r="C90" s="45"/>
      <c r="D90" s="41" t="s">
        <v>13</v>
      </c>
      <c r="E90" s="47">
        <v>0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49">
        <v>0</v>
      </c>
      <c r="N90" s="51">
        <v>0</v>
      </c>
      <c r="O90" s="51">
        <v>0</v>
      </c>
      <c r="P90" s="51">
        <v>0</v>
      </c>
    </row>
    <row r="91" spans="1:16" x14ac:dyDescent="0.25">
      <c r="A91" s="39"/>
      <c r="B91" s="42"/>
      <c r="C91" s="45"/>
      <c r="D91" s="42"/>
      <c r="E91" s="48"/>
      <c r="F91" s="48"/>
      <c r="G91" s="48"/>
      <c r="H91" s="48"/>
      <c r="I91" s="48"/>
      <c r="J91" s="48"/>
      <c r="K91" s="48"/>
      <c r="L91" s="48"/>
      <c r="M91" s="50"/>
      <c r="N91" s="52"/>
      <c r="O91" s="52"/>
      <c r="P91" s="52"/>
    </row>
    <row r="92" spans="1:16" ht="35.25" customHeight="1" x14ac:dyDescent="0.25">
      <c r="A92" s="39"/>
      <c r="B92" s="42"/>
      <c r="C92" s="45"/>
      <c r="D92" s="42"/>
      <c r="E92" s="48"/>
      <c r="F92" s="48"/>
      <c r="G92" s="48"/>
      <c r="H92" s="48"/>
      <c r="I92" s="48"/>
      <c r="J92" s="48"/>
      <c r="K92" s="48"/>
      <c r="L92" s="48"/>
      <c r="M92" s="50"/>
      <c r="N92" s="52"/>
      <c r="O92" s="52"/>
      <c r="P92" s="52"/>
    </row>
    <row r="93" spans="1:16" ht="2.25" customHeight="1" thickBot="1" x14ac:dyDescent="0.3">
      <c r="A93" s="39"/>
      <c r="B93" s="42"/>
      <c r="C93" s="45"/>
      <c r="D93" s="42"/>
      <c r="E93" s="48"/>
      <c r="F93" s="48"/>
      <c r="G93" s="48"/>
      <c r="H93" s="48"/>
      <c r="I93" s="48"/>
      <c r="J93" s="48"/>
      <c r="K93" s="48"/>
      <c r="L93" s="48"/>
      <c r="M93" s="50"/>
      <c r="N93" s="52"/>
      <c r="O93" s="52"/>
      <c r="P93" s="52"/>
    </row>
    <row r="94" spans="1:16" ht="15.75" hidden="1" thickBot="1" x14ac:dyDescent="0.3">
      <c r="A94" s="40"/>
      <c r="B94" s="43"/>
      <c r="C94" s="46"/>
      <c r="D94" s="42"/>
      <c r="E94" s="48"/>
      <c r="F94" s="48"/>
      <c r="G94" s="48"/>
      <c r="H94" s="48"/>
      <c r="I94" s="48"/>
      <c r="J94" s="48"/>
      <c r="K94" s="48"/>
      <c r="L94" s="48"/>
      <c r="M94" s="50"/>
      <c r="N94" s="52"/>
      <c r="O94" s="52"/>
      <c r="P94" s="52"/>
    </row>
    <row r="95" spans="1:16" ht="33" customHeight="1" thickBot="1" x14ac:dyDescent="0.3">
      <c r="A95" s="38" t="s">
        <v>80</v>
      </c>
      <c r="B95" s="41" t="s">
        <v>14</v>
      </c>
      <c r="C95" s="59" t="s">
        <v>30</v>
      </c>
      <c r="D95" s="17" t="s">
        <v>9</v>
      </c>
      <c r="E95" s="18">
        <v>0</v>
      </c>
      <c r="F95" s="18">
        <v>0</v>
      </c>
      <c r="G95" s="18">
        <v>0</v>
      </c>
      <c r="H95" s="18">
        <v>2057.27</v>
      </c>
      <c r="I95" s="18">
        <v>0</v>
      </c>
      <c r="J95" s="18">
        <v>0</v>
      </c>
      <c r="K95" s="18">
        <v>0</v>
      </c>
      <c r="L95" s="18">
        <v>3142.1</v>
      </c>
      <c r="M95" s="18">
        <v>3142.1</v>
      </c>
      <c r="N95" s="19">
        <v>3142.1</v>
      </c>
      <c r="O95" s="19">
        <v>3142.1</v>
      </c>
      <c r="P95" s="19">
        <f>SUM(E95:O95)</f>
        <v>14625.67</v>
      </c>
    </row>
    <row r="96" spans="1:16" ht="34.5" thickBot="1" x14ac:dyDescent="0.3">
      <c r="A96" s="39"/>
      <c r="B96" s="42"/>
      <c r="C96" s="45"/>
      <c r="D96" s="4" t="s">
        <v>10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6">
        <v>0</v>
      </c>
    </row>
    <row r="97" spans="1:16" ht="34.5" thickBot="1" x14ac:dyDescent="0.3">
      <c r="A97" s="39"/>
      <c r="B97" s="42"/>
      <c r="C97" s="45"/>
      <c r="D97" s="4" t="s">
        <v>11</v>
      </c>
      <c r="E97" s="5">
        <v>0</v>
      </c>
      <c r="F97" s="5">
        <v>0</v>
      </c>
      <c r="G97" s="5">
        <v>0</v>
      </c>
      <c r="H97" s="5">
        <v>1954.39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6">
        <f>SUM(E97:O97)</f>
        <v>1954.39</v>
      </c>
    </row>
    <row r="98" spans="1:16" ht="34.5" thickBot="1" x14ac:dyDescent="0.3">
      <c r="A98" s="39"/>
      <c r="B98" s="42"/>
      <c r="C98" s="45"/>
      <c r="D98" s="4" t="s">
        <v>12</v>
      </c>
      <c r="E98" s="5">
        <v>0</v>
      </c>
      <c r="F98" s="5">
        <v>0</v>
      </c>
      <c r="G98" s="5">
        <v>0</v>
      </c>
      <c r="H98" s="5">
        <v>102.88</v>
      </c>
      <c r="I98" s="5">
        <v>0</v>
      </c>
      <c r="J98" s="5">
        <v>0</v>
      </c>
      <c r="K98" s="5">
        <v>0</v>
      </c>
      <c r="L98" s="5">
        <v>3142.1</v>
      </c>
      <c r="M98" s="5">
        <v>3142.1</v>
      </c>
      <c r="N98" s="5">
        <v>3142.1</v>
      </c>
      <c r="O98" s="5">
        <v>3142.1</v>
      </c>
      <c r="P98" s="6">
        <f>SUM(E98:O98)</f>
        <v>12671.28</v>
      </c>
    </row>
    <row r="99" spans="1:16" ht="83.25" customHeight="1" thickBot="1" x14ac:dyDescent="0.3">
      <c r="A99" s="40"/>
      <c r="B99" s="43"/>
      <c r="C99" s="46"/>
      <c r="D99" s="4" t="s">
        <v>13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6">
        <v>0</v>
      </c>
    </row>
    <row r="100" spans="1:16" ht="23.25" customHeight="1" thickBot="1" x14ac:dyDescent="0.3">
      <c r="A100" s="38" t="s">
        <v>81</v>
      </c>
      <c r="B100" s="30" t="s">
        <v>14</v>
      </c>
      <c r="C100" s="44" t="s">
        <v>31</v>
      </c>
      <c r="D100" s="4" t="s">
        <v>9</v>
      </c>
      <c r="E100" s="5">
        <v>0</v>
      </c>
      <c r="F100" s="5">
        <v>0</v>
      </c>
      <c r="G100" s="5">
        <v>0</v>
      </c>
      <c r="H100" s="5">
        <v>982.49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6">
        <v>982.49</v>
      </c>
    </row>
    <row r="101" spans="1:16" ht="34.5" thickBot="1" x14ac:dyDescent="0.3">
      <c r="A101" s="39"/>
      <c r="B101" s="31"/>
      <c r="C101" s="45"/>
      <c r="D101" s="4" t="s">
        <v>10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6">
        <v>0</v>
      </c>
    </row>
    <row r="102" spans="1:16" ht="34.5" thickBot="1" x14ac:dyDescent="0.3">
      <c r="A102" s="39"/>
      <c r="B102" s="31"/>
      <c r="C102" s="45"/>
      <c r="D102" s="4" t="s">
        <v>11</v>
      </c>
      <c r="E102" s="5">
        <v>0</v>
      </c>
      <c r="F102" s="5">
        <v>0</v>
      </c>
      <c r="G102" s="5">
        <v>0</v>
      </c>
      <c r="H102" s="5">
        <v>933.36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6">
        <v>933.36</v>
      </c>
    </row>
    <row r="103" spans="1:16" ht="34.5" thickBot="1" x14ac:dyDescent="0.3">
      <c r="A103" s="39"/>
      <c r="B103" s="31"/>
      <c r="C103" s="45"/>
      <c r="D103" s="4" t="s">
        <v>12</v>
      </c>
      <c r="E103" s="5">
        <v>0</v>
      </c>
      <c r="F103" s="5">
        <v>0</v>
      </c>
      <c r="G103" s="5">
        <v>0</v>
      </c>
      <c r="H103" s="5">
        <v>49.13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15">
        <v>0</v>
      </c>
      <c r="P103" s="6">
        <v>49.13</v>
      </c>
    </row>
    <row r="104" spans="1:16" ht="57.75" customHeight="1" thickBot="1" x14ac:dyDescent="0.3">
      <c r="A104" s="40"/>
      <c r="B104" s="32"/>
      <c r="C104" s="46"/>
      <c r="D104" s="4" t="s">
        <v>13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7">
        <v>0</v>
      </c>
      <c r="O104" s="6">
        <v>0</v>
      </c>
      <c r="P104" s="6">
        <v>0</v>
      </c>
    </row>
    <row r="105" spans="1:16" ht="33" customHeight="1" thickBot="1" x14ac:dyDescent="0.3">
      <c r="A105" s="53" t="s">
        <v>82</v>
      </c>
      <c r="B105" s="60" t="s">
        <v>14</v>
      </c>
      <c r="C105" s="56" t="s">
        <v>32</v>
      </c>
      <c r="D105" s="4" t="s">
        <v>9</v>
      </c>
      <c r="E105" s="5">
        <v>0</v>
      </c>
      <c r="F105" s="5">
        <v>0</v>
      </c>
      <c r="G105" s="5">
        <v>0</v>
      </c>
      <c r="H105" s="5">
        <v>87.8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7">
        <v>0</v>
      </c>
      <c r="O105" s="6">
        <v>0</v>
      </c>
      <c r="P105" s="6">
        <v>87.8</v>
      </c>
    </row>
    <row r="106" spans="1:16" ht="34.5" thickBot="1" x14ac:dyDescent="0.3">
      <c r="A106" s="54"/>
      <c r="B106" s="61"/>
      <c r="C106" s="57"/>
      <c r="D106" s="4" t="s">
        <v>10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6">
        <v>0</v>
      </c>
    </row>
    <row r="107" spans="1:16" ht="34.5" thickBot="1" x14ac:dyDescent="0.3">
      <c r="A107" s="54"/>
      <c r="B107" s="61"/>
      <c r="C107" s="57"/>
      <c r="D107" s="4" t="s">
        <v>11</v>
      </c>
      <c r="E107" s="5">
        <v>0</v>
      </c>
      <c r="F107" s="5">
        <v>0</v>
      </c>
      <c r="G107" s="5">
        <v>0</v>
      </c>
      <c r="H107" s="5">
        <v>83.35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6">
        <v>83.35</v>
      </c>
    </row>
    <row r="108" spans="1:16" ht="34.5" thickBot="1" x14ac:dyDescent="0.3">
      <c r="A108" s="54"/>
      <c r="B108" s="61"/>
      <c r="C108" s="57"/>
      <c r="D108" s="4" t="s">
        <v>12</v>
      </c>
      <c r="E108" s="5">
        <v>0</v>
      </c>
      <c r="F108" s="5">
        <v>0</v>
      </c>
      <c r="G108" s="5">
        <v>0</v>
      </c>
      <c r="H108" s="5">
        <v>4.45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6">
        <v>4.45</v>
      </c>
    </row>
    <row r="109" spans="1:16" ht="59.25" customHeight="1" thickBot="1" x14ac:dyDescent="0.3">
      <c r="A109" s="55"/>
      <c r="B109" s="62"/>
      <c r="C109" s="58"/>
      <c r="D109" s="4" t="s">
        <v>13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0</v>
      </c>
      <c r="P109" s="6">
        <v>0</v>
      </c>
    </row>
    <row r="110" spans="1:16" ht="23.25" customHeight="1" thickBot="1" x14ac:dyDescent="0.3">
      <c r="A110" s="63" t="s">
        <v>83</v>
      </c>
      <c r="B110" s="78" t="s">
        <v>14</v>
      </c>
      <c r="C110" s="66" t="s">
        <v>33</v>
      </c>
      <c r="D110" s="4" t="s">
        <v>9</v>
      </c>
      <c r="E110" s="5">
        <v>0</v>
      </c>
      <c r="F110" s="5">
        <v>0</v>
      </c>
      <c r="G110" s="5">
        <v>0</v>
      </c>
      <c r="H110" s="5">
        <v>14986.32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6">
        <v>14986.32</v>
      </c>
    </row>
    <row r="111" spans="1:16" ht="34.5" thickBot="1" x14ac:dyDescent="0.3">
      <c r="A111" s="64"/>
      <c r="B111" s="79"/>
      <c r="C111" s="67"/>
      <c r="D111" s="4" t="s">
        <v>10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0</v>
      </c>
      <c r="P111" s="6">
        <v>0</v>
      </c>
    </row>
    <row r="112" spans="1:16" ht="34.5" thickBot="1" x14ac:dyDescent="0.3">
      <c r="A112" s="64"/>
      <c r="B112" s="79"/>
      <c r="C112" s="67"/>
      <c r="D112" s="4" t="s">
        <v>11</v>
      </c>
      <c r="E112" s="5">
        <v>0</v>
      </c>
      <c r="F112" s="5">
        <v>0</v>
      </c>
      <c r="G112" s="5">
        <v>0</v>
      </c>
      <c r="H112" s="5">
        <v>14237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6">
        <v>14237</v>
      </c>
    </row>
    <row r="113" spans="1:16" ht="34.5" thickBot="1" x14ac:dyDescent="0.3">
      <c r="A113" s="64"/>
      <c r="B113" s="79"/>
      <c r="C113" s="67"/>
      <c r="D113" s="4" t="s">
        <v>12</v>
      </c>
      <c r="E113" s="5">
        <v>0</v>
      </c>
      <c r="F113" s="5">
        <v>0</v>
      </c>
      <c r="G113" s="5">
        <v>0</v>
      </c>
      <c r="H113" s="5">
        <v>749.32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6">
        <v>749.32</v>
      </c>
    </row>
    <row r="114" spans="1:16" ht="56.25" customHeight="1" thickBot="1" x14ac:dyDescent="0.3">
      <c r="A114" s="65"/>
      <c r="B114" s="80"/>
      <c r="C114" s="68"/>
      <c r="D114" s="4" t="s">
        <v>13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6">
        <v>0</v>
      </c>
    </row>
    <row r="115" spans="1:16" ht="15.75" thickBot="1" x14ac:dyDescent="0.3">
      <c r="A115" s="75" t="s">
        <v>58</v>
      </c>
      <c r="B115" s="78" t="s">
        <v>14</v>
      </c>
      <c r="C115" s="84" t="s">
        <v>91</v>
      </c>
      <c r="D115" s="4" t="s">
        <v>9</v>
      </c>
      <c r="E115" s="5">
        <v>0</v>
      </c>
      <c r="F115" s="5">
        <v>0</v>
      </c>
      <c r="G115" s="5">
        <v>0</v>
      </c>
      <c r="H115" s="5">
        <v>0</v>
      </c>
      <c r="I115" s="9">
        <f>I117+I118</f>
        <v>3732.36942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12">
        <f>P116+P117+P118+P119</f>
        <v>3732.36942</v>
      </c>
    </row>
    <row r="116" spans="1:16" ht="34.5" thickBot="1" x14ac:dyDescent="0.3">
      <c r="A116" s="76"/>
      <c r="B116" s="79"/>
      <c r="C116" s="85"/>
      <c r="D116" s="4" t="s">
        <v>10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6">
        <f t="shared" ref="P116:P139" si="10">SUM(E116:O116)</f>
        <v>0</v>
      </c>
    </row>
    <row r="117" spans="1:16" ht="34.5" thickBot="1" x14ac:dyDescent="0.3">
      <c r="A117" s="76"/>
      <c r="B117" s="79"/>
      <c r="C117" s="85"/>
      <c r="D117" s="4" t="s">
        <v>11</v>
      </c>
      <c r="E117" s="5">
        <v>0</v>
      </c>
      <c r="F117" s="5">
        <v>0</v>
      </c>
      <c r="G117" s="5">
        <v>0</v>
      </c>
      <c r="H117" s="5">
        <v>0</v>
      </c>
      <c r="I117" s="22">
        <v>3695.0419999999999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8">
        <f t="shared" si="10"/>
        <v>3695.0419999999999</v>
      </c>
    </row>
    <row r="118" spans="1:16" ht="34.5" thickBot="1" x14ac:dyDescent="0.3">
      <c r="A118" s="76"/>
      <c r="B118" s="79"/>
      <c r="C118" s="85"/>
      <c r="D118" s="4" t="s">
        <v>12</v>
      </c>
      <c r="E118" s="5">
        <v>0</v>
      </c>
      <c r="F118" s="5">
        <v>0</v>
      </c>
      <c r="G118" s="5">
        <v>0</v>
      </c>
      <c r="H118" s="5">
        <v>0</v>
      </c>
      <c r="I118" s="9">
        <v>37.327419999999996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12">
        <f t="shared" si="10"/>
        <v>37.327419999999996</v>
      </c>
    </row>
    <row r="119" spans="1:16" ht="168.75" customHeight="1" thickBot="1" x14ac:dyDescent="0.3">
      <c r="A119" s="77"/>
      <c r="B119" s="80"/>
      <c r="C119" s="86"/>
      <c r="D119" s="4" t="s">
        <v>13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6">
        <f t="shared" si="10"/>
        <v>0</v>
      </c>
    </row>
    <row r="120" spans="1:16" ht="22.5" customHeight="1" thickBot="1" x14ac:dyDescent="0.3">
      <c r="A120" s="75" t="s">
        <v>59</v>
      </c>
      <c r="B120" s="78" t="s">
        <v>14</v>
      </c>
      <c r="C120" s="87" t="s">
        <v>64</v>
      </c>
      <c r="D120" s="4" t="s">
        <v>9</v>
      </c>
      <c r="E120" s="5">
        <v>0</v>
      </c>
      <c r="F120" s="5">
        <v>0</v>
      </c>
      <c r="G120" s="5">
        <v>0</v>
      </c>
      <c r="H120" s="5">
        <v>0</v>
      </c>
      <c r="I120" s="9">
        <f>I122+I123</f>
        <v>1352.16255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12">
        <f>SUM(E120:O120)</f>
        <v>1352.16255</v>
      </c>
    </row>
    <row r="121" spans="1:16" ht="28.5" customHeight="1" thickBot="1" x14ac:dyDescent="0.3">
      <c r="A121" s="76"/>
      <c r="B121" s="79"/>
      <c r="C121" s="88"/>
      <c r="D121" s="4" t="s">
        <v>10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6">
        <f>SUM(E121:O121)</f>
        <v>0</v>
      </c>
    </row>
    <row r="122" spans="1:16" ht="26.25" customHeight="1" thickBot="1" x14ac:dyDescent="0.3">
      <c r="A122" s="76"/>
      <c r="B122" s="79"/>
      <c r="C122" s="88"/>
      <c r="D122" s="4" t="s">
        <v>11</v>
      </c>
      <c r="E122" s="5">
        <v>0</v>
      </c>
      <c r="F122" s="5">
        <v>0</v>
      </c>
      <c r="G122" s="5">
        <v>0</v>
      </c>
      <c r="H122" s="5">
        <v>0</v>
      </c>
      <c r="I122" s="22">
        <f>I127</f>
        <v>1283.0550000000001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8">
        <f>SUM(E122:O122)</f>
        <v>1283.0550000000001</v>
      </c>
    </row>
    <row r="123" spans="1:16" ht="25.5" customHeight="1" thickBot="1" x14ac:dyDescent="0.3">
      <c r="A123" s="76"/>
      <c r="B123" s="79"/>
      <c r="C123" s="88"/>
      <c r="D123" s="4" t="s">
        <v>12</v>
      </c>
      <c r="E123" s="5">
        <v>0</v>
      </c>
      <c r="F123" s="5">
        <v>0</v>
      </c>
      <c r="G123" s="5">
        <v>0</v>
      </c>
      <c r="H123" s="5">
        <v>0</v>
      </c>
      <c r="I123" s="9">
        <f>I128+I133</f>
        <v>69.107550000000003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12">
        <f>SUM(E123:O123)</f>
        <v>69.107550000000003</v>
      </c>
    </row>
    <row r="124" spans="1:16" ht="56.25" customHeight="1" thickBot="1" x14ac:dyDescent="0.3">
      <c r="A124" s="77"/>
      <c r="B124" s="80"/>
      <c r="C124" s="89"/>
      <c r="D124" s="4" t="s">
        <v>13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6">
        <f>SUM(E124:O124)</f>
        <v>0</v>
      </c>
    </row>
    <row r="125" spans="1:16" ht="37.5" customHeight="1" thickBot="1" x14ac:dyDescent="0.3">
      <c r="A125" s="81" t="s">
        <v>60</v>
      </c>
      <c r="B125" s="78" t="s">
        <v>14</v>
      </c>
      <c r="C125" s="84" t="s">
        <v>63</v>
      </c>
      <c r="D125" s="4" t="s">
        <v>9</v>
      </c>
      <c r="E125" s="5">
        <v>0</v>
      </c>
      <c r="F125" s="5">
        <v>0</v>
      </c>
      <c r="G125" s="5">
        <v>0</v>
      </c>
      <c r="H125" s="5">
        <v>0</v>
      </c>
      <c r="I125" s="9">
        <f>I127+I128</f>
        <v>1296.0164200000002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12">
        <f t="shared" ref="P125:P134" si="11">SUM(E125:O125)</f>
        <v>1296.0164200000002</v>
      </c>
    </row>
    <row r="126" spans="1:16" ht="36" customHeight="1" thickBot="1" x14ac:dyDescent="0.3">
      <c r="A126" s="82"/>
      <c r="B126" s="79"/>
      <c r="C126" s="85"/>
      <c r="D126" s="4" t="s">
        <v>10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0</v>
      </c>
      <c r="P126" s="6">
        <f t="shared" si="11"/>
        <v>0</v>
      </c>
    </row>
    <row r="127" spans="1:16" ht="36.75" customHeight="1" thickBot="1" x14ac:dyDescent="0.3">
      <c r="A127" s="82"/>
      <c r="B127" s="79"/>
      <c r="C127" s="85"/>
      <c r="D127" s="4" t="s">
        <v>11</v>
      </c>
      <c r="E127" s="5">
        <v>0</v>
      </c>
      <c r="F127" s="5">
        <v>0</v>
      </c>
      <c r="G127" s="5">
        <v>0</v>
      </c>
      <c r="H127" s="5">
        <v>0</v>
      </c>
      <c r="I127" s="22">
        <v>1283.0550000000001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8">
        <f t="shared" si="11"/>
        <v>1283.0550000000001</v>
      </c>
    </row>
    <row r="128" spans="1:16" ht="38.25" customHeight="1" thickBot="1" x14ac:dyDescent="0.3">
      <c r="A128" s="82"/>
      <c r="B128" s="79"/>
      <c r="C128" s="85"/>
      <c r="D128" s="4" t="s">
        <v>12</v>
      </c>
      <c r="E128" s="5">
        <v>0</v>
      </c>
      <c r="F128" s="5">
        <v>0</v>
      </c>
      <c r="G128" s="5">
        <v>0</v>
      </c>
      <c r="H128" s="5">
        <v>0</v>
      </c>
      <c r="I128" s="9">
        <v>12.96142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12">
        <f t="shared" si="11"/>
        <v>12.96142</v>
      </c>
    </row>
    <row r="129" spans="1:16" ht="55.5" customHeight="1" thickBot="1" x14ac:dyDescent="0.3">
      <c r="A129" s="83"/>
      <c r="B129" s="80"/>
      <c r="C129" s="86"/>
      <c r="D129" s="4" t="s">
        <v>13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6">
        <f t="shared" si="11"/>
        <v>0</v>
      </c>
    </row>
    <row r="130" spans="1:16" ht="27" customHeight="1" thickBot="1" x14ac:dyDescent="0.3">
      <c r="A130" s="81" t="s">
        <v>61</v>
      </c>
      <c r="B130" s="78" t="s">
        <v>14</v>
      </c>
      <c r="C130" s="84" t="s">
        <v>62</v>
      </c>
      <c r="D130" s="4" t="s">
        <v>9</v>
      </c>
      <c r="E130" s="5">
        <v>0</v>
      </c>
      <c r="F130" s="5">
        <v>0</v>
      </c>
      <c r="G130" s="5">
        <v>0</v>
      </c>
      <c r="H130" s="5">
        <v>0</v>
      </c>
      <c r="I130" s="9">
        <f>I132+I133</f>
        <v>56.146129999999999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12">
        <f t="shared" si="11"/>
        <v>56.146129999999999</v>
      </c>
    </row>
    <row r="131" spans="1:16" ht="42.75" customHeight="1" thickBot="1" x14ac:dyDescent="0.3">
      <c r="A131" s="82"/>
      <c r="B131" s="79"/>
      <c r="C131" s="85"/>
      <c r="D131" s="4" t="s">
        <v>10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6">
        <f t="shared" si="11"/>
        <v>0</v>
      </c>
    </row>
    <row r="132" spans="1:16" ht="39.75" customHeight="1" thickBot="1" x14ac:dyDescent="0.3">
      <c r="A132" s="82"/>
      <c r="B132" s="79"/>
      <c r="C132" s="85"/>
      <c r="D132" s="4" t="s">
        <v>11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6">
        <f t="shared" si="11"/>
        <v>0</v>
      </c>
    </row>
    <row r="133" spans="1:16" ht="27" customHeight="1" thickBot="1" x14ac:dyDescent="0.3">
      <c r="A133" s="82"/>
      <c r="B133" s="79"/>
      <c r="C133" s="85"/>
      <c r="D133" s="4" t="s">
        <v>12</v>
      </c>
      <c r="E133" s="5">
        <v>0</v>
      </c>
      <c r="F133" s="5">
        <v>0</v>
      </c>
      <c r="G133" s="5">
        <v>0</v>
      </c>
      <c r="H133" s="5">
        <v>0</v>
      </c>
      <c r="I133" s="9">
        <v>56.146129999999999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12">
        <f t="shared" si="11"/>
        <v>56.146129999999999</v>
      </c>
    </row>
    <row r="134" spans="1:16" ht="60.75" customHeight="1" thickBot="1" x14ac:dyDescent="0.3">
      <c r="A134" s="83"/>
      <c r="B134" s="80"/>
      <c r="C134" s="86"/>
      <c r="D134" s="4" t="s">
        <v>13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6">
        <f t="shared" si="11"/>
        <v>0</v>
      </c>
    </row>
    <row r="135" spans="1:16" ht="27.75" customHeight="1" thickBot="1" x14ac:dyDescent="0.3">
      <c r="A135" s="69">
        <v>2</v>
      </c>
      <c r="B135" s="72" t="s">
        <v>14</v>
      </c>
      <c r="C135" s="66" t="s">
        <v>34</v>
      </c>
      <c r="D135" s="4" t="s">
        <v>9</v>
      </c>
      <c r="E135" s="5">
        <v>23054.78</v>
      </c>
      <c r="F135" s="5">
        <v>0</v>
      </c>
      <c r="G135" s="5">
        <v>16875.91</v>
      </c>
      <c r="H135" s="5">
        <v>0</v>
      </c>
      <c r="I135" s="5">
        <v>0</v>
      </c>
      <c r="J135" s="5">
        <f>J136+J137+J138+J139</f>
        <v>24351.010000000002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6">
        <f t="shared" si="10"/>
        <v>64281.700000000004</v>
      </c>
    </row>
    <row r="136" spans="1:16" ht="34.5" thickBot="1" x14ac:dyDescent="0.3">
      <c r="A136" s="70"/>
      <c r="B136" s="73"/>
      <c r="C136" s="67"/>
      <c r="D136" s="4" t="s">
        <v>10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f>J172</f>
        <v>21455.68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6">
        <f t="shared" si="10"/>
        <v>21455.68</v>
      </c>
    </row>
    <row r="137" spans="1:16" ht="34.5" thickBot="1" x14ac:dyDescent="0.3">
      <c r="A137" s="70"/>
      <c r="B137" s="73"/>
      <c r="C137" s="67"/>
      <c r="D137" s="4" t="s">
        <v>11</v>
      </c>
      <c r="E137" s="5">
        <v>21754</v>
      </c>
      <c r="F137" s="5">
        <v>0</v>
      </c>
      <c r="G137" s="5">
        <v>16350</v>
      </c>
      <c r="H137" s="5">
        <v>0</v>
      </c>
      <c r="I137" s="5">
        <v>0</v>
      </c>
      <c r="J137" s="5">
        <f>J173</f>
        <v>216.72</v>
      </c>
      <c r="K137" s="5">
        <v>0</v>
      </c>
      <c r="L137" s="5">
        <v>0</v>
      </c>
      <c r="M137" s="5">
        <v>0</v>
      </c>
      <c r="N137" s="15">
        <v>0</v>
      </c>
      <c r="O137" s="15">
        <v>0</v>
      </c>
      <c r="P137" s="6">
        <f t="shared" si="10"/>
        <v>38320.720000000001</v>
      </c>
    </row>
    <row r="138" spans="1:16" ht="34.5" thickBot="1" x14ac:dyDescent="0.3">
      <c r="A138" s="70"/>
      <c r="B138" s="73"/>
      <c r="C138" s="67"/>
      <c r="D138" s="4" t="s">
        <v>12</v>
      </c>
      <c r="E138" s="5">
        <v>1300.78</v>
      </c>
      <c r="F138" s="5">
        <v>0</v>
      </c>
      <c r="G138" s="5">
        <v>525.91</v>
      </c>
      <c r="H138" s="5">
        <v>0</v>
      </c>
      <c r="I138" s="5">
        <v>0</v>
      </c>
      <c r="J138" s="5">
        <f>J174</f>
        <v>2678.61</v>
      </c>
      <c r="K138" s="5">
        <v>0</v>
      </c>
      <c r="L138" s="5">
        <v>0</v>
      </c>
      <c r="M138" s="7">
        <v>0</v>
      </c>
      <c r="N138" s="6">
        <v>0</v>
      </c>
      <c r="O138" s="6">
        <v>0</v>
      </c>
      <c r="P138" s="6">
        <f t="shared" si="10"/>
        <v>4505.3</v>
      </c>
    </row>
    <row r="139" spans="1:16" ht="60.75" customHeight="1" thickBot="1" x14ac:dyDescent="0.3">
      <c r="A139" s="71"/>
      <c r="B139" s="74"/>
      <c r="C139" s="68"/>
      <c r="D139" s="4" t="s">
        <v>13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f>J175</f>
        <v>0</v>
      </c>
      <c r="K139" s="5">
        <v>0</v>
      </c>
      <c r="L139" s="5">
        <v>0</v>
      </c>
      <c r="M139" s="7">
        <v>0</v>
      </c>
      <c r="N139" s="6">
        <v>0</v>
      </c>
      <c r="O139" s="6">
        <v>0</v>
      </c>
      <c r="P139" s="6">
        <f t="shared" si="10"/>
        <v>0</v>
      </c>
    </row>
    <row r="140" spans="1:16" ht="29.25" customHeight="1" thickBot="1" x14ac:dyDescent="0.3">
      <c r="A140" s="38" t="s">
        <v>84</v>
      </c>
      <c r="B140" s="42" t="s">
        <v>14</v>
      </c>
      <c r="C140" s="44" t="s">
        <v>35</v>
      </c>
      <c r="D140" s="4" t="s">
        <v>9</v>
      </c>
      <c r="E140" s="1">
        <v>22228.78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6">
        <v>22228.78</v>
      </c>
    </row>
    <row r="141" spans="1:16" ht="34.5" thickBot="1" x14ac:dyDescent="0.3">
      <c r="A141" s="39"/>
      <c r="B141" s="42"/>
      <c r="C141" s="45"/>
      <c r="D141" s="4" t="s">
        <v>10</v>
      </c>
      <c r="E141" s="1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6">
        <v>0</v>
      </c>
    </row>
    <row r="142" spans="1:16" ht="34.5" thickBot="1" x14ac:dyDescent="0.3">
      <c r="A142" s="39"/>
      <c r="B142" s="42"/>
      <c r="C142" s="45"/>
      <c r="D142" s="4" t="s">
        <v>11</v>
      </c>
      <c r="E142" s="1">
        <v>21012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15">
        <v>0</v>
      </c>
      <c r="P142" s="6">
        <v>21012</v>
      </c>
    </row>
    <row r="143" spans="1:16" ht="34.5" thickBot="1" x14ac:dyDescent="0.3">
      <c r="A143" s="39"/>
      <c r="B143" s="42"/>
      <c r="C143" s="45"/>
      <c r="D143" s="4" t="s">
        <v>12</v>
      </c>
      <c r="E143" s="1">
        <v>1216.78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7">
        <v>0</v>
      </c>
      <c r="O143" s="6">
        <v>0</v>
      </c>
      <c r="P143" s="6">
        <v>1216.78</v>
      </c>
    </row>
    <row r="144" spans="1:16" ht="58.5" customHeight="1" thickBot="1" x14ac:dyDescent="0.3">
      <c r="A144" s="40"/>
      <c r="B144" s="43"/>
      <c r="C144" s="46"/>
      <c r="D144" s="4" t="s">
        <v>13</v>
      </c>
      <c r="E144" s="1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7">
        <v>0</v>
      </c>
      <c r="O144" s="6">
        <v>0</v>
      </c>
      <c r="P144" s="6">
        <v>0</v>
      </c>
    </row>
    <row r="145" spans="1:16" ht="26.25" customHeight="1" thickBot="1" x14ac:dyDescent="0.3">
      <c r="A145" s="38" t="s">
        <v>85</v>
      </c>
      <c r="B145" s="41" t="s">
        <v>14</v>
      </c>
      <c r="C145" s="44" t="s">
        <v>36</v>
      </c>
      <c r="D145" s="4" t="s">
        <v>9</v>
      </c>
      <c r="E145" s="5">
        <v>22117.9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6">
        <v>22117.9</v>
      </c>
    </row>
    <row r="146" spans="1:16" ht="34.5" thickBot="1" x14ac:dyDescent="0.3">
      <c r="A146" s="39"/>
      <c r="B146" s="42"/>
      <c r="C146" s="45"/>
      <c r="D146" s="4" t="s">
        <v>10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6">
        <v>0</v>
      </c>
    </row>
    <row r="147" spans="1:16" ht="34.5" thickBot="1" x14ac:dyDescent="0.3">
      <c r="A147" s="39"/>
      <c r="B147" s="42"/>
      <c r="C147" s="45"/>
      <c r="D147" s="4" t="s">
        <v>11</v>
      </c>
      <c r="E147" s="5">
        <v>21012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6">
        <v>21012</v>
      </c>
    </row>
    <row r="148" spans="1:16" ht="34.5" thickBot="1" x14ac:dyDescent="0.3">
      <c r="A148" s="39"/>
      <c r="B148" s="42"/>
      <c r="C148" s="45"/>
      <c r="D148" s="4" t="s">
        <v>12</v>
      </c>
      <c r="E148" s="5">
        <v>1105.9000000000001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6">
        <v>1105.9000000000001</v>
      </c>
    </row>
    <row r="149" spans="1:16" ht="59.25" customHeight="1" thickBot="1" x14ac:dyDescent="0.3">
      <c r="A149" s="40"/>
      <c r="B149" s="43"/>
      <c r="C149" s="46"/>
      <c r="D149" s="4" t="s">
        <v>13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6">
        <v>0</v>
      </c>
    </row>
    <row r="150" spans="1:16" ht="26.25" customHeight="1" thickBot="1" x14ac:dyDescent="0.3">
      <c r="A150" s="38" t="s">
        <v>86</v>
      </c>
      <c r="B150" s="41" t="s">
        <v>14</v>
      </c>
      <c r="C150" s="44" t="s">
        <v>37</v>
      </c>
      <c r="D150" s="4" t="s">
        <v>9</v>
      </c>
      <c r="E150" s="5">
        <v>110.89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6">
        <v>110.89</v>
      </c>
    </row>
    <row r="151" spans="1:16" ht="34.5" thickBot="1" x14ac:dyDescent="0.3">
      <c r="A151" s="39"/>
      <c r="B151" s="42"/>
      <c r="C151" s="45"/>
      <c r="D151" s="4" t="s">
        <v>10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6">
        <v>0</v>
      </c>
    </row>
    <row r="152" spans="1:16" ht="34.5" thickBot="1" x14ac:dyDescent="0.3">
      <c r="A152" s="39"/>
      <c r="B152" s="42"/>
      <c r="C152" s="45"/>
      <c r="D152" s="4" t="s">
        <v>11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0</v>
      </c>
      <c r="P152" s="6">
        <v>0</v>
      </c>
    </row>
    <row r="153" spans="1:16" ht="34.5" thickBot="1" x14ac:dyDescent="0.3">
      <c r="A153" s="39"/>
      <c r="B153" s="42"/>
      <c r="C153" s="45"/>
      <c r="D153" s="4" t="s">
        <v>12</v>
      </c>
      <c r="E153" s="5">
        <v>110.89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5">
        <v>0</v>
      </c>
      <c r="P153" s="6">
        <v>110.89</v>
      </c>
    </row>
    <row r="154" spans="1:16" ht="60.75" customHeight="1" thickBot="1" x14ac:dyDescent="0.3">
      <c r="A154" s="40"/>
      <c r="B154" s="43"/>
      <c r="C154" s="46"/>
      <c r="D154" s="4" t="s">
        <v>13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6">
        <v>0</v>
      </c>
    </row>
    <row r="155" spans="1:16" ht="23.25" customHeight="1" thickBot="1" x14ac:dyDescent="0.3">
      <c r="A155" s="38" t="s">
        <v>87</v>
      </c>
      <c r="B155" s="41" t="s">
        <v>14</v>
      </c>
      <c r="C155" s="44" t="s">
        <v>38</v>
      </c>
      <c r="D155" s="4" t="s">
        <v>9</v>
      </c>
      <c r="E155" s="5">
        <v>0</v>
      </c>
      <c r="F155" s="5">
        <v>0</v>
      </c>
      <c r="G155" s="5">
        <v>16350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6">
        <v>16350</v>
      </c>
    </row>
    <row r="156" spans="1:16" ht="34.5" thickBot="1" x14ac:dyDescent="0.3">
      <c r="A156" s="39"/>
      <c r="B156" s="42"/>
      <c r="C156" s="45"/>
      <c r="D156" s="4" t="s">
        <v>10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6">
        <v>0</v>
      </c>
    </row>
    <row r="157" spans="1:16" ht="34.5" thickBot="1" x14ac:dyDescent="0.3">
      <c r="A157" s="39"/>
      <c r="B157" s="42"/>
      <c r="C157" s="45"/>
      <c r="D157" s="4" t="s">
        <v>11</v>
      </c>
      <c r="E157" s="5">
        <v>0</v>
      </c>
      <c r="F157" s="5">
        <v>0</v>
      </c>
      <c r="G157" s="5">
        <v>16350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6">
        <v>16350</v>
      </c>
    </row>
    <row r="158" spans="1:16" ht="34.5" thickBot="1" x14ac:dyDescent="0.3">
      <c r="A158" s="39"/>
      <c r="B158" s="42"/>
      <c r="C158" s="45"/>
      <c r="D158" s="4" t="s">
        <v>12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6">
        <v>0</v>
      </c>
    </row>
    <row r="159" spans="1:16" ht="57.75" customHeight="1" thickBot="1" x14ac:dyDescent="0.3">
      <c r="A159" s="40"/>
      <c r="B159" s="43"/>
      <c r="C159" s="46"/>
      <c r="D159" s="4" t="s">
        <v>13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6">
        <v>0</v>
      </c>
    </row>
    <row r="160" spans="1:16" ht="25.5" customHeight="1" thickBot="1" x14ac:dyDescent="0.3">
      <c r="A160" s="38" t="s">
        <v>88</v>
      </c>
      <c r="B160" s="41" t="s">
        <v>14</v>
      </c>
      <c r="C160" s="44" t="s">
        <v>39</v>
      </c>
      <c r="D160" s="4" t="s">
        <v>9</v>
      </c>
      <c r="E160" s="5">
        <v>0</v>
      </c>
      <c r="F160" s="5">
        <v>0</v>
      </c>
      <c r="G160" s="5">
        <v>525.91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6">
        <v>525.91</v>
      </c>
    </row>
    <row r="161" spans="1:16" ht="34.5" thickBot="1" x14ac:dyDescent="0.3">
      <c r="A161" s="39"/>
      <c r="B161" s="42"/>
      <c r="C161" s="45"/>
      <c r="D161" s="4" t="s">
        <v>10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6">
        <v>0</v>
      </c>
    </row>
    <row r="162" spans="1:16" ht="34.5" thickBot="1" x14ac:dyDescent="0.3">
      <c r="A162" s="39"/>
      <c r="B162" s="42"/>
      <c r="C162" s="45"/>
      <c r="D162" s="4" t="s">
        <v>11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6">
        <v>0</v>
      </c>
    </row>
    <row r="163" spans="1:16" ht="34.5" thickBot="1" x14ac:dyDescent="0.3">
      <c r="A163" s="39"/>
      <c r="B163" s="42"/>
      <c r="C163" s="45"/>
      <c r="D163" s="4" t="s">
        <v>12</v>
      </c>
      <c r="E163" s="5">
        <v>0</v>
      </c>
      <c r="F163" s="5">
        <v>0</v>
      </c>
      <c r="G163" s="5">
        <v>525.91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6">
        <v>525.91</v>
      </c>
    </row>
    <row r="164" spans="1:16" ht="59.25" customHeight="1" thickBot="1" x14ac:dyDescent="0.3">
      <c r="A164" s="40"/>
      <c r="B164" s="43"/>
      <c r="C164" s="46"/>
      <c r="D164" s="4" t="s">
        <v>13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6">
        <v>0</v>
      </c>
    </row>
    <row r="165" spans="1:16" ht="25.5" customHeight="1" thickBot="1" x14ac:dyDescent="0.3">
      <c r="A165" s="38" t="s">
        <v>89</v>
      </c>
      <c r="B165" s="41" t="s">
        <v>14</v>
      </c>
      <c r="C165" s="44" t="s">
        <v>40</v>
      </c>
      <c r="D165" s="4" t="s">
        <v>9</v>
      </c>
      <c r="E165" s="5">
        <v>826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15">
        <v>0</v>
      </c>
      <c r="O165" s="15">
        <v>0</v>
      </c>
      <c r="P165" s="6">
        <v>826</v>
      </c>
    </row>
    <row r="166" spans="1:16" ht="34.5" thickBot="1" x14ac:dyDescent="0.3">
      <c r="A166" s="39"/>
      <c r="B166" s="42"/>
      <c r="C166" s="45"/>
      <c r="D166" s="4" t="s">
        <v>10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7">
        <v>0</v>
      </c>
      <c r="N166" s="6">
        <v>0</v>
      </c>
      <c r="O166" s="6">
        <v>0</v>
      </c>
      <c r="P166" s="6">
        <v>0</v>
      </c>
    </row>
    <row r="167" spans="1:16" ht="34.5" thickBot="1" x14ac:dyDescent="0.3">
      <c r="A167" s="39"/>
      <c r="B167" s="42"/>
      <c r="C167" s="45"/>
      <c r="D167" s="4" t="s">
        <v>11</v>
      </c>
      <c r="E167" s="5">
        <v>742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7">
        <v>0</v>
      </c>
      <c r="N167" s="6">
        <v>0</v>
      </c>
      <c r="O167" s="6">
        <v>0</v>
      </c>
      <c r="P167" s="6">
        <v>742</v>
      </c>
    </row>
    <row r="168" spans="1:16" ht="34.5" thickBot="1" x14ac:dyDescent="0.3">
      <c r="A168" s="39"/>
      <c r="B168" s="42"/>
      <c r="C168" s="45"/>
      <c r="D168" s="4" t="s">
        <v>12</v>
      </c>
      <c r="E168" s="5">
        <v>84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6">
        <v>84</v>
      </c>
    </row>
    <row r="169" spans="1:16" ht="32.25" customHeight="1" x14ac:dyDescent="0.25">
      <c r="A169" s="39"/>
      <c r="B169" s="42"/>
      <c r="C169" s="45"/>
      <c r="D169" s="41" t="s">
        <v>13</v>
      </c>
      <c r="E169" s="47">
        <v>0</v>
      </c>
      <c r="F169" s="47">
        <v>0</v>
      </c>
      <c r="G169" s="47">
        <v>0</v>
      </c>
      <c r="H169" s="47">
        <v>0</v>
      </c>
      <c r="I169" s="47">
        <v>0</v>
      </c>
      <c r="J169" s="47">
        <v>0</v>
      </c>
      <c r="K169" s="47">
        <v>0</v>
      </c>
      <c r="L169" s="47">
        <v>0</v>
      </c>
      <c r="M169" s="47">
        <v>0</v>
      </c>
      <c r="N169" s="47">
        <v>0</v>
      </c>
      <c r="O169" s="47">
        <v>0</v>
      </c>
      <c r="P169" s="91">
        <v>0</v>
      </c>
    </row>
    <row r="170" spans="1:16" ht="32.25" customHeight="1" thickBot="1" x14ac:dyDescent="0.3">
      <c r="A170" s="40"/>
      <c r="B170" s="43"/>
      <c r="C170" s="46"/>
      <c r="D170" s="43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2"/>
    </row>
    <row r="171" spans="1:16" ht="23.25" customHeight="1" thickBot="1" x14ac:dyDescent="0.3">
      <c r="A171" s="38" t="s">
        <v>90</v>
      </c>
      <c r="B171" s="30" t="s">
        <v>14</v>
      </c>
      <c r="C171" s="44" t="s">
        <v>57</v>
      </c>
      <c r="D171" s="4" t="s">
        <v>9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f>J172+J173+J174+J175</f>
        <v>24351.010000000002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6">
        <f t="shared" ref="P171:P176" si="12">SUM(E171:O171)</f>
        <v>24351.010000000002</v>
      </c>
    </row>
    <row r="172" spans="1:16" ht="34.5" thickBot="1" x14ac:dyDescent="0.3">
      <c r="A172" s="39"/>
      <c r="B172" s="31"/>
      <c r="C172" s="45"/>
      <c r="D172" s="4" t="s">
        <v>10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21455.68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6">
        <f t="shared" si="12"/>
        <v>21455.68</v>
      </c>
    </row>
    <row r="173" spans="1:16" ht="34.5" thickBot="1" x14ac:dyDescent="0.3">
      <c r="A173" s="39"/>
      <c r="B173" s="31"/>
      <c r="C173" s="45"/>
      <c r="D173" s="4" t="s">
        <v>11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216.72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6">
        <f t="shared" si="12"/>
        <v>216.72</v>
      </c>
    </row>
    <row r="174" spans="1:16" ht="34.5" thickBot="1" x14ac:dyDescent="0.3">
      <c r="A174" s="39"/>
      <c r="B174" s="31"/>
      <c r="C174" s="45"/>
      <c r="D174" s="4" t="s">
        <v>12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2678.61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6">
        <f t="shared" si="12"/>
        <v>2678.61</v>
      </c>
    </row>
    <row r="175" spans="1:16" ht="61.5" customHeight="1" thickBot="1" x14ac:dyDescent="0.3">
      <c r="A175" s="40"/>
      <c r="B175" s="32"/>
      <c r="C175" s="46"/>
      <c r="D175" s="4" t="s">
        <v>13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6">
        <f t="shared" si="12"/>
        <v>0</v>
      </c>
    </row>
    <row r="176" spans="1:16" ht="15.75" thickBot="1" x14ac:dyDescent="0.3">
      <c r="A176" s="27">
        <v>3</v>
      </c>
      <c r="B176" s="41" t="s">
        <v>14</v>
      </c>
      <c r="C176" s="44" t="s">
        <v>41</v>
      </c>
      <c r="D176" s="4" t="s">
        <v>9</v>
      </c>
      <c r="E176" s="5">
        <v>80</v>
      </c>
      <c r="F176" s="5">
        <v>210.24</v>
      </c>
      <c r="G176" s="5">
        <v>0</v>
      </c>
      <c r="H176" s="5">
        <f>H179</f>
        <v>224.28</v>
      </c>
      <c r="I176" s="5">
        <v>300</v>
      </c>
      <c r="J176" s="5">
        <v>300</v>
      </c>
      <c r="K176" s="5">
        <v>300</v>
      </c>
      <c r="L176" s="5">
        <v>300</v>
      </c>
      <c r="M176" s="5">
        <v>300</v>
      </c>
      <c r="N176" s="5">
        <v>300</v>
      </c>
      <c r="O176" s="5">
        <v>300</v>
      </c>
      <c r="P176" s="6">
        <f t="shared" si="12"/>
        <v>2614.52</v>
      </c>
    </row>
    <row r="177" spans="1:16" ht="34.5" thickBot="1" x14ac:dyDescent="0.3">
      <c r="A177" s="28"/>
      <c r="B177" s="42"/>
      <c r="C177" s="45"/>
      <c r="D177" s="4" t="s">
        <v>10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7">
        <v>0</v>
      </c>
      <c r="P177" s="6">
        <v>0</v>
      </c>
    </row>
    <row r="178" spans="1:16" ht="34.5" thickBot="1" x14ac:dyDescent="0.3">
      <c r="A178" s="28"/>
      <c r="B178" s="42"/>
      <c r="C178" s="45"/>
      <c r="D178" s="4" t="s">
        <v>11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7">
        <v>0</v>
      </c>
      <c r="P178" s="6">
        <v>0</v>
      </c>
    </row>
    <row r="179" spans="1:16" ht="34.5" thickBot="1" x14ac:dyDescent="0.3">
      <c r="A179" s="28"/>
      <c r="B179" s="42"/>
      <c r="C179" s="45"/>
      <c r="D179" s="4" t="s">
        <v>12</v>
      </c>
      <c r="E179" s="5">
        <v>80</v>
      </c>
      <c r="F179" s="5">
        <v>210.24</v>
      </c>
      <c r="G179" s="5">
        <v>0</v>
      </c>
      <c r="H179" s="5">
        <v>224.28</v>
      </c>
      <c r="I179" s="5">
        <v>300</v>
      </c>
      <c r="J179" s="5">
        <v>300</v>
      </c>
      <c r="K179" s="5">
        <v>300</v>
      </c>
      <c r="L179" s="5">
        <v>300</v>
      </c>
      <c r="M179" s="5">
        <v>300</v>
      </c>
      <c r="N179" s="5">
        <v>300</v>
      </c>
      <c r="O179" s="5">
        <v>300</v>
      </c>
      <c r="P179" s="6">
        <f>SUM(E179:O179)</f>
        <v>2614.52</v>
      </c>
    </row>
    <row r="180" spans="1:16" ht="59.25" customHeight="1" thickBot="1" x14ac:dyDescent="0.3">
      <c r="A180" s="29"/>
      <c r="B180" s="43"/>
      <c r="C180" s="46"/>
      <c r="D180" s="4" t="s">
        <v>13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6">
        <v>0</v>
      </c>
    </row>
    <row r="181" spans="1:16" ht="25.5" customHeight="1" thickBot="1" x14ac:dyDescent="0.3">
      <c r="A181" s="27">
        <v>4</v>
      </c>
      <c r="B181" s="41" t="s">
        <v>14</v>
      </c>
      <c r="C181" s="44" t="s">
        <v>42</v>
      </c>
      <c r="D181" s="4" t="s">
        <v>9</v>
      </c>
      <c r="E181" s="5">
        <v>1600</v>
      </c>
      <c r="F181" s="5">
        <v>2036</v>
      </c>
      <c r="G181" s="5">
        <v>3530.2</v>
      </c>
      <c r="H181" s="5">
        <f>H184</f>
        <v>4349.97</v>
      </c>
      <c r="I181" s="5">
        <v>5400</v>
      </c>
      <c r="J181" s="5">
        <f t="shared" ref="J181:O181" si="13">J184</f>
        <v>3000</v>
      </c>
      <c r="K181" s="5">
        <f t="shared" si="13"/>
        <v>3000</v>
      </c>
      <c r="L181" s="5">
        <f t="shared" si="13"/>
        <v>0</v>
      </c>
      <c r="M181" s="5">
        <f t="shared" si="13"/>
        <v>0</v>
      </c>
      <c r="N181" s="5">
        <f t="shared" si="13"/>
        <v>0</v>
      </c>
      <c r="O181" s="5">
        <f t="shared" si="13"/>
        <v>0</v>
      </c>
      <c r="P181" s="6">
        <f>SUM(E181:O181)</f>
        <v>22916.17</v>
      </c>
    </row>
    <row r="182" spans="1:16" ht="34.5" thickBot="1" x14ac:dyDescent="0.3">
      <c r="A182" s="28"/>
      <c r="B182" s="42"/>
      <c r="C182" s="45"/>
      <c r="D182" s="4" t="s">
        <v>10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6">
        <v>0</v>
      </c>
    </row>
    <row r="183" spans="1:16" ht="34.5" thickBot="1" x14ac:dyDescent="0.3">
      <c r="A183" s="28"/>
      <c r="B183" s="42"/>
      <c r="C183" s="45"/>
      <c r="D183" s="4" t="s">
        <v>11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6">
        <v>0</v>
      </c>
    </row>
    <row r="184" spans="1:16" ht="34.5" thickBot="1" x14ac:dyDescent="0.3">
      <c r="A184" s="28"/>
      <c r="B184" s="42"/>
      <c r="C184" s="45"/>
      <c r="D184" s="4" t="s">
        <v>12</v>
      </c>
      <c r="E184" s="5">
        <v>1600</v>
      </c>
      <c r="F184" s="5">
        <v>2036</v>
      </c>
      <c r="G184" s="5">
        <v>3530.2</v>
      </c>
      <c r="H184" s="5">
        <v>4349.97</v>
      </c>
      <c r="I184" s="5">
        <v>5400</v>
      </c>
      <c r="J184" s="5">
        <v>3000</v>
      </c>
      <c r="K184" s="5">
        <v>3000</v>
      </c>
      <c r="L184" s="5">
        <v>0</v>
      </c>
      <c r="M184" s="5">
        <v>0</v>
      </c>
      <c r="N184" s="5">
        <v>0</v>
      </c>
      <c r="O184" s="5">
        <v>0</v>
      </c>
      <c r="P184" s="6">
        <f>SUM(E184:O184)</f>
        <v>22916.17</v>
      </c>
    </row>
    <row r="185" spans="1:16" ht="59.25" customHeight="1" thickBot="1" x14ac:dyDescent="0.3">
      <c r="A185" s="29"/>
      <c r="B185" s="43"/>
      <c r="C185" s="46"/>
      <c r="D185" s="4" t="s">
        <v>13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5">
        <v>0</v>
      </c>
      <c r="P185" s="6">
        <v>0</v>
      </c>
    </row>
    <row r="186" spans="1:16" ht="23.25" customHeight="1" thickBot="1" x14ac:dyDescent="0.3">
      <c r="A186" s="27">
        <v>5</v>
      </c>
      <c r="B186" s="41" t="s">
        <v>14</v>
      </c>
      <c r="C186" s="44" t="s">
        <v>43</v>
      </c>
      <c r="D186" s="4" t="s">
        <v>9</v>
      </c>
      <c r="E186" s="5">
        <v>20</v>
      </c>
      <c r="F186" s="5">
        <v>20</v>
      </c>
      <c r="G186" s="5">
        <v>20</v>
      </c>
      <c r="H186" s="5">
        <v>20</v>
      </c>
      <c r="I186" s="5">
        <f>I189</f>
        <v>20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v>0</v>
      </c>
      <c r="P186" s="6">
        <f>SUM(E186:O186)</f>
        <v>100</v>
      </c>
    </row>
    <row r="187" spans="1:16" ht="34.5" thickBot="1" x14ac:dyDescent="0.3">
      <c r="A187" s="28"/>
      <c r="B187" s="42"/>
      <c r="C187" s="45"/>
      <c r="D187" s="4" t="s">
        <v>10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0</v>
      </c>
      <c r="P187" s="6">
        <v>0</v>
      </c>
    </row>
    <row r="188" spans="1:16" ht="34.5" thickBot="1" x14ac:dyDescent="0.3">
      <c r="A188" s="28"/>
      <c r="B188" s="42"/>
      <c r="C188" s="45"/>
      <c r="D188" s="4" t="s">
        <v>11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0</v>
      </c>
      <c r="P188" s="6">
        <v>0</v>
      </c>
    </row>
    <row r="189" spans="1:16" ht="34.5" thickBot="1" x14ac:dyDescent="0.3">
      <c r="A189" s="28"/>
      <c r="B189" s="42"/>
      <c r="C189" s="45"/>
      <c r="D189" s="4" t="s">
        <v>12</v>
      </c>
      <c r="E189" s="5">
        <v>20</v>
      </c>
      <c r="F189" s="5">
        <v>20</v>
      </c>
      <c r="G189" s="5">
        <v>20</v>
      </c>
      <c r="H189" s="5">
        <v>20</v>
      </c>
      <c r="I189" s="5">
        <v>20</v>
      </c>
      <c r="J189" s="5">
        <v>0</v>
      </c>
      <c r="K189" s="5">
        <v>0</v>
      </c>
      <c r="L189" s="5">
        <v>0</v>
      </c>
      <c r="M189" s="5">
        <v>0</v>
      </c>
      <c r="N189" s="15">
        <v>0</v>
      </c>
      <c r="O189" s="15">
        <v>0</v>
      </c>
      <c r="P189" s="6">
        <f>SUM(E189:O189)</f>
        <v>100</v>
      </c>
    </row>
    <row r="190" spans="1:16" ht="56.25" customHeight="1" thickBot="1" x14ac:dyDescent="0.3">
      <c r="A190" s="29"/>
      <c r="B190" s="43"/>
      <c r="C190" s="46"/>
      <c r="D190" s="4" t="s">
        <v>13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7">
        <v>0</v>
      </c>
      <c r="N190" s="6">
        <v>0</v>
      </c>
      <c r="O190" s="6">
        <v>0</v>
      </c>
      <c r="P190" s="6">
        <v>0</v>
      </c>
    </row>
    <row r="191" spans="1:16" ht="31.5" customHeight="1" thickBot="1" x14ac:dyDescent="0.3">
      <c r="A191" s="27">
        <v>6</v>
      </c>
      <c r="B191" s="41" t="s">
        <v>14</v>
      </c>
      <c r="C191" s="44" t="s">
        <v>44</v>
      </c>
      <c r="D191" s="4" t="s">
        <v>9</v>
      </c>
      <c r="E191" s="5">
        <v>0</v>
      </c>
      <c r="F191" s="5">
        <v>19061</v>
      </c>
      <c r="G191" s="5">
        <v>2800</v>
      </c>
      <c r="H191" s="5">
        <v>2501</v>
      </c>
      <c r="I191" s="22">
        <f>I192+I193+I194+I195</f>
        <v>2081.5329999999999</v>
      </c>
      <c r="J191" s="5">
        <v>0</v>
      </c>
      <c r="K191" s="5">
        <v>0</v>
      </c>
      <c r="L191" s="5">
        <v>0</v>
      </c>
      <c r="M191" s="7">
        <v>0</v>
      </c>
      <c r="N191" s="6">
        <v>0</v>
      </c>
      <c r="O191" s="6">
        <v>0</v>
      </c>
      <c r="P191" s="8">
        <f>SUM(E191:O191)</f>
        <v>26443.532999999999</v>
      </c>
    </row>
    <row r="192" spans="1:16" ht="34.5" thickBot="1" x14ac:dyDescent="0.3">
      <c r="A192" s="28"/>
      <c r="B192" s="42"/>
      <c r="C192" s="45"/>
      <c r="D192" s="4" t="s">
        <v>10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0</v>
      </c>
      <c r="P192" s="6">
        <v>0</v>
      </c>
    </row>
    <row r="193" spans="1:16" ht="34.5" thickBot="1" x14ac:dyDescent="0.3">
      <c r="A193" s="28"/>
      <c r="B193" s="42"/>
      <c r="C193" s="45"/>
      <c r="D193" s="4" t="s">
        <v>11</v>
      </c>
      <c r="E193" s="5">
        <v>0</v>
      </c>
      <c r="F193" s="5">
        <v>19061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0</v>
      </c>
      <c r="P193" s="6">
        <f>SUM(E193:O193)</f>
        <v>19061</v>
      </c>
    </row>
    <row r="194" spans="1:16" ht="34.5" thickBot="1" x14ac:dyDescent="0.3">
      <c r="A194" s="28"/>
      <c r="B194" s="42"/>
      <c r="C194" s="45"/>
      <c r="D194" s="4" t="s">
        <v>12</v>
      </c>
      <c r="E194" s="5">
        <v>0</v>
      </c>
      <c r="F194" s="5">
        <v>0</v>
      </c>
      <c r="G194" s="5">
        <v>2800</v>
      </c>
      <c r="H194" s="5">
        <v>2501</v>
      </c>
      <c r="I194" s="22">
        <v>2081.5329999999999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0</v>
      </c>
      <c r="P194" s="8">
        <f>SUM(E194:O194)</f>
        <v>7382.5329999999994</v>
      </c>
    </row>
    <row r="195" spans="1:16" ht="65.25" customHeight="1" thickBot="1" x14ac:dyDescent="0.3">
      <c r="A195" s="29"/>
      <c r="B195" s="43"/>
      <c r="C195" s="46"/>
      <c r="D195" s="4" t="s">
        <v>13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7">
        <v>0</v>
      </c>
      <c r="P195" s="6">
        <v>0</v>
      </c>
    </row>
    <row r="196" spans="1:16" ht="29.25" customHeight="1" thickBot="1" x14ac:dyDescent="0.3">
      <c r="A196" s="27">
        <v>7</v>
      </c>
      <c r="B196" s="41" t="s">
        <v>14</v>
      </c>
      <c r="C196" s="93" t="s">
        <v>45</v>
      </c>
      <c r="D196" s="4" t="s">
        <v>9</v>
      </c>
      <c r="E196" s="5">
        <v>304.18</v>
      </c>
      <c r="F196" s="5">
        <v>0</v>
      </c>
      <c r="G196" s="5">
        <v>1000</v>
      </c>
      <c r="H196" s="5">
        <v>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7">
        <v>0</v>
      </c>
      <c r="P196" s="6">
        <v>1304.18</v>
      </c>
    </row>
    <row r="197" spans="1:16" ht="34.5" thickBot="1" x14ac:dyDescent="0.3">
      <c r="A197" s="28"/>
      <c r="B197" s="42"/>
      <c r="C197" s="94"/>
      <c r="D197" s="4" t="s">
        <v>10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6">
        <v>0</v>
      </c>
    </row>
    <row r="198" spans="1:16" ht="34.5" thickBot="1" x14ac:dyDescent="0.3">
      <c r="A198" s="28"/>
      <c r="B198" s="42"/>
      <c r="C198" s="94"/>
      <c r="D198" s="4" t="s">
        <v>11</v>
      </c>
      <c r="E198" s="5">
        <v>304.18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0</v>
      </c>
      <c r="P198" s="6">
        <v>304.18</v>
      </c>
    </row>
    <row r="199" spans="1:16" ht="34.5" thickBot="1" x14ac:dyDescent="0.3">
      <c r="A199" s="28"/>
      <c r="B199" s="42"/>
      <c r="C199" s="94"/>
      <c r="D199" s="4" t="s">
        <v>12</v>
      </c>
      <c r="E199" s="5">
        <v>0</v>
      </c>
      <c r="F199" s="5">
        <v>0</v>
      </c>
      <c r="G199" s="5">
        <v>1000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0</v>
      </c>
      <c r="P199" s="6">
        <v>1000</v>
      </c>
    </row>
    <row r="200" spans="1:16" ht="32.25" customHeight="1" x14ac:dyDescent="0.25">
      <c r="A200" s="28"/>
      <c r="B200" s="42"/>
      <c r="C200" s="94"/>
      <c r="D200" s="41" t="s">
        <v>13</v>
      </c>
      <c r="E200" s="47">
        <v>0</v>
      </c>
      <c r="F200" s="47">
        <v>0</v>
      </c>
      <c r="G200" s="47">
        <v>0</v>
      </c>
      <c r="H200" s="47">
        <v>0</v>
      </c>
      <c r="I200" s="47">
        <v>0</v>
      </c>
      <c r="J200" s="47">
        <v>0</v>
      </c>
      <c r="K200" s="47">
        <v>0</v>
      </c>
      <c r="L200" s="47">
        <v>0</v>
      </c>
      <c r="M200" s="47">
        <v>0</v>
      </c>
      <c r="N200" s="47">
        <v>0</v>
      </c>
      <c r="O200" s="47">
        <v>0</v>
      </c>
      <c r="P200" s="91">
        <v>0</v>
      </c>
    </row>
    <row r="201" spans="1:16" ht="15.75" thickBot="1" x14ac:dyDescent="0.3">
      <c r="A201" s="29"/>
      <c r="B201" s="43"/>
      <c r="C201" s="95"/>
      <c r="D201" s="43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2"/>
    </row>
    <row r="202" spans="1:16" ht="23.25" customHeight="1" thickBot="1" x14ac:dyDescent="0.3">
      <c r="A202" s="27">
        <v>8</v>
      </c>
      <c r="B202" s="41" t="s">
        <v>14</v>
      </c>
      <c r="C202" s="44" t="s">
        <v>46</v>
      </c>
      <c r="D202" s="4" t="s">
        <v>9</v>
      </c>
      <c r="E202" s="5">
        <v>0</v>
      </c>
      <c r="F202" s="5">
        <v>0</v>
      </c>
      <c r="G202" s="5">
        <v>1935.25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0</v>
      </c>
      <c r="P202" s="6">
        <v>1935.25</v>
      </c>
    </row>
    <row r="203" spans="1:16" ht="34.5" thickBot="1" x14ac:dyDescent="0.3">
      <c r="A203" s="28"/>
      <c r="B203" s="42"/>
      <c r="C203" s="45"/>
      <c r="D203" s="4" t="s">
        <v>10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0</v>
      </c>
      <c r="P203" s="6">
        <v>0</v>
      </c>
    </row>
    <row r="204" spans="1:16" ht="34.5" thickBot="1" x14ac:dyDescent="0.3">
      <c r="A204" s="28"/>
      <c r="B204" s="42"/>
      <c r="C204" s="45"/>
      <c r="D204" s="4" t="s">
        <v>11</v>
      </c>
      <c r="E204" s="5">
        <v>0</v>
      </c>
      <c r="F204" s="5">
        <v>0</v>
      </c>
      <c r="G204" s="5">
        <v>1915.9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0</v>
      </c>
      <c r="P204" s="6">
        <v>1915.9</v>
      </c>
    </row>
    <row r="205" spans="1:16" ht="34.5" thickBot="1" x14ac:dyDescent="0.3">
      <c r="A205" s="28"/>
      <c r="B205" s="42"/>
      <c r="C205" s="45"/>
      <c r="D205" s="4" t="s">
        <v>12</v>
      </c>
      <c r="E205" s="5">
        <v>0</v>
      </c>
      <c r="F205" s="5">
        <v>0</v>
      </c>
      <c r="G205" s="5">
        <v>19.350000000000001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v>0</v>
      </c>
      <c r="P205" s="6">
        <v>19.350000000000001</v>
      </c>
    </row>
    <row r="206" spans="1:16" ht="32.25" customHeight="1" x14ac:dyDescent="0.25">
      <c r="A206" s="28"/>
      <c r="B206" s="42"/>
      <c r="C206" s="45"/>
      <c r="D206" s="41" t="s">
        <v>13</v>
      </c>
      <c r="E206" s="47">
        <v>0</v>
      </c>
      <c r="F206" s="47">
        <v>0</v>
      </c>
      <c r="G206" s="47">
        <v>0</v>
      </c>
      <c r="H206" s="47">
        <v>0</v>
      </c>
      <c r="I206" s="47">
        <v>0</v>
      </c>
      <c r="J206" s="47">
        <v>0</v>
      </c>
      <c r="K206" s="47">
        <v>0</v>
      </c>
      <c r="L206" s="47">
        <v>0</v>
      </c>
      <c r="M206" s="47">
        <v>0</v>
      </c>
      <c r="N206" s="47">
        <v>0</v>
      </c>
      <c r="O206" s="47">
        <v>0</v>
      </c>
      <c r="P206" s="91">
        <v>0</v>
      </c>
    </row>
    <row r="207" spans="1:16" ht="69.75" customHeight="1" thickBot="1" x14ac:dyDescent="0.3">
      <c r="A207" s="29"/>
      <c r="B207" s="43"/>
      <c r="C207" s="46"/>
      <c r="D207" s="43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2"/>
    </row>
    <row r="208" spans="1:16" ht="15.75" thickBot="1" x14ac:dyDescent="0.3">
      <c r="A208" s="27">
        <v>9</v>
      </c>
      <c r="B208" s="41" t="s">
        <v>14</v>
      </c>
      <c r="C208" s="44" t="s">
        <v>47</v>
      </c>
      <c r="D208" s="4" t="s">
        <v>9</v>
      </c>
      <c r="E208" s="5">
        <v>0</v>
      </c>
      <c r="F208" s="5">
        <v>0</v>
      </c>
      <c r="G208" s="5">
        <v>400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15">
        <v>0</v>
      </c>
      <c r="O208" s="15">
        <v>0</v>
      </c>
      <c r="P208" s="6">
        <v>400</v>
      </c>
    </row>
    <row r="209" spans="1:16" ht="34.5" thickBot="1" x14ac:dyDescent="0.3">
      <c r="A209" s="28"/>
      <c r="B209" s="42"/>
      <c r="C209" s="45"/>
      <c r="D209" s="4" t="s">
        <v>10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7">
        <v>0</v>
      </c>
      <c r="N209" s="6">
        <v>0</v>
      </c>
      <c r="O209" s="6">
        <v>0</v>
      </c>
      <c r="P209" s="6">
        <v>0</v>
      </c>
    </row>
    <row r="210" spans="1:16" ht="34.5" thickBot="1" x14ac:dyDescent="0.3">
      <c r="A210" s="28"/>
      <c r="B210" s="42"/>
      <c r="C210" s="45"/>
      <c r="D210" s="4" t="s">
        <v>11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7">
        <v>0</v>
      </c>
      <c r="N210" s="6">
        <v>0</v>
      </c>
      <c r="O210" s="6">
        <v>0</v>
      </c>
      <c r="P210" s="6">
        <v>0</v>
      </c>
    </row>
    <row r="211" spans="1:16" ht="34.5" thickBot="1" x14ac:dyDescent="0.3">
      <c r="A211" s="28"/>
      <c r="B211" s="42"/>
      <c r="C211" s="45"/>
      <c r="D211" s="4" t="s">
        <v>12</v>
      </c>
      <c r="E211" s="5">
        <v>0</v>
      </c>
      <c r="F211" s="5">
        <v>0</v>
      </c>
      <c r="G211" s="5">
        <v>400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0</v>
      </c>
      <c r="P211" s="6">
        <v>400</v>
      </c>
    </row>
    <row r="212" spans="1:16" ht="32.25" customHeight="1" x14ac:dyDescent="0.25">
      <c r="A212" s="28"/>
      <c r="B212" s="42"/>
      <c r="C212" s="45"/>
      <c r="D212" s="41" t="s">
        <v>13</v>
      </c>
      <c r="E212" s="47">
        <v>0</v>
      </c>
      <c r="F212" s="47">
        <v>0</v>
      </c>
      <c r="G212" s="47">
        <v>0</v>
      </c>
      <c r="H212" s="47">
        <v>0</v>
      </c>
      <c r="I212" s="47">
        <v>0</v>
      </c>
      <c r="J212" s="47">
        <v>0</v>
      </c>
      <c r="K212" s="47">
        <v>0</v>
      </c>
      <c r="L212" s="47">
        <v>0</v>
      </c>
      <c r="M212" s="47">
        <v>0</v>
      </c>
      <c r="N212" s="47">
        <v>0</v>
      </c>
      <c r="O212" s="47">
        <v>0</v>
      </c>
      <c r="P212" s="91">
        <v>0</v>
      </c>
    </row>
    <row r="213" spans="1:16" ht="34.5" customHeight="1" thickBot="1" x14ac:dyDescent="0.3">
      <c r="A213" s="29"/>
      <c r="B213" s="43"/>
      <c r="C213" s="46"/>
      <c r="D213" s="43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2"/>
    </row>
    <row r="214" spans="1:16" ht="30" customHeight="1" thickBot="1" x14ac:dyDescent="0.3">
      <c r="A214" s="27">
        <v>10</v>
      </c>
      <c r="B214" s="41" t="s">
        <v>14</v>
      </c>
      <c r="C214" s="44" t="s">
        <v>48</v>
      </c>
      <c r="D214" s="4" t="s">
        <v>9</v>
      </c>
      <c r="E214" s="5">
        <v>0</v>
      </c>
      <c r="F214" s="5">
        <v>0</v>
      </c>
      <c r="G214" s="5">
        <v>0</v>
      </c>
      <c r="H214" s="5">
        <v>562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v>0</v>
      </c>
      <c r="P214" s="6">
        <v>562</v>
      </c>
    </row>
    <row r="215" spans="1:16" ht="34.5" thickBot="1" x14ac:dyDescent="0.3">
      <c r="A215" s="28"/>
      <c r="B215" s="42"/>
      <c r="C215" s="45"/>
      <c r="D215" s="4" t="s">
        <v>10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6">
        <v>0</v>
      </c>
    </row>
    <row r="216" spans="1:16" ht="34.5" thickBot="1" x14ac:dyDescent="0.3">
      <c r="A216" s="28"/>
      <c r="B216" s="42"/>
      <c r="C216" s="45"/>
      <c r="D216" s="4" t="s">
        <v>11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7">
        <v>0</v>
      </c>
      <c r="P216" s="6">
        <v>0</v>
      </c>
    </row>
    <row r="217" spans="1:16" ht="34.5" thickBot="1" x14ac:dyDescent="0.3">
      <c r="A217" s="28"/>
      <c r="B217" s="42"/>
      <c r="C217" s="45"/>
      <c r="D217" s="4" t="s">
        <v>12</v>
      </c>
      <c r="E217" s="5">
        <v>0</v>
      </c>
      <c r="F217" s="5">
        <v>0</v>
      </c>
      <c r="G217" s="5">
        <v>0</v>
      </c>
      <c r="H217" s="5">
        <v>562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7">
        <v>0</v>
      </c>
      <c r="P217" s="6">
        <v>562</v>
      </c>
    </row>
    <row r="218" spans="1:16" ht="59.25" customHeight="1" thickBot="1" x14ac:dyDescent="0.3">
      <c r="A218" s="29"/>
      <c r="B218" s="43"/>
      <c r="C218" s="46"/>
      <c r="D218" s="4" t="s">
        <v>13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6">
        <v>0</v>
      </c>
    </row>
    <row r="219" spans="1:16" ht="33" customHeight="1" thickBot="1" x14ac:dyDescent="0.3">
      <c r="A219" s="27">
        <v>11</v>
      </c>
      <c r="B219" s="41" t="s">
        <v>14</v>
      </c>
      <c r="C219" s="44" t="s">
        <v>49</v>
      </c>
      <c r="D219" s="4" t="s">
        <v>9</v>
      </c>
      <c r="E219" s="5">
        <v>0</v>
      </c>
      <c r="F219" s="5">
        <v>0</v>
      </c>
      <c r="G219" s="5">
        <v>0</v>
      </c>
      <c r="H219" s="5">
        <v>18660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15">
        <v>0</v>
      </c>
      <c r="O219" s="15">
        <v>0</v>
      </c>
      <c r="P219" s="6">
        <v>18660</v>
      </c>
    </row>
    <row r="220" spans="1:16" ht="34.5" thickBot="1" x14ac:dyDescent="0.3">
      <c r="A220" s="28"/>
      <c r="B220" s="42"/>
      <c r="C220" s="45"/>
      <c r="D220" s="4" t="s">
        <v>10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7">
        <v>0</v>
      </c>
      <c r="N220" s="6">
        <v>0</v>
      </c>
      <c r="O220" s="6">
        <v>0</v>
      </c>
      <c r="P220" s="6">
        <v>0</v>
      </c>
    </row>
    <row r="221" spans="1:16" ht="34.5" thickBot="1" x14ac:dyDescent="0.3">
      <c r="A221" s="28"/>
      <c r="B221" s="42"/>
      <c r="C221" s="45"/>
      <c r="D221" s="4" t="s">
        <v>11</v>
      </c>
      <c r="E221" s="5">
        <v>0</v>
      </c>
      <c r="F221" s="5">
        <v>0</v>
      </c>
      <c r="G221" s="5">
        <v>0</v>
      </c>
      <c r="H221" s="5">
        <v>18660</v>
      </c>
      <c r="I221" s="5">
        <v>0</v>
      </c>
      <c r="J221" s="5">
        <v>0</v>
      </c>
      <c r="K221" s="5">
        <v>0</v>
      </c>
      <c r="L221" s="5">
        <v>0</v>
      </c>
      <c r="M221" s="7">
        <v>0</v>
      </c>
      <c r="N221" s="6">
        <v>0</v>
      </c>
      <c r="O221" s="6">
        <v>0</v>
      </c>
      <c r="P221" s="6">
        <v>18660</v>
      </c>
    </row>
    <row r="222" spans="1:16" ht="34.5" thickBot="1" x14ac:dyDescent="0.3">
      <c r="A222" s="28"/>
      <c r="B222" s="42"/>
      <c r="C222" s="45"/>
      <c r="D222" s="4" t="s">
        <v>12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0</v>
      </c>
      <c r="P222" s="6">
        <v>0</v>
      </c>
    </row>
    <row r="223" spans="1:16" ht="63.75" customHeight="1" thickBot="1" x14ac:dyDescent="0.3">
      <c r="A223" s="29"/>
      <c r="B223" s="43"/>
      <c r="C223" s="46"/>
      <c r="D223" s="4" t="s">
        <v>13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0</v>
      </c>
      <c r="P223" s="6">
        <v>0</v>
      </c>
    </row>
    <row r="224" spans="1:16" ht="15.75" thickBot="1" x14ac:dyDescent="0.3">
      <c r="A224" s="27">
        <v>12</v>
      </c>
      <c r="B224" s="41" t="s">
        <v>14</v>
      </c>
      <c r="C224" s="44" t="s">
        <v>65</v>
      </c>
      <c r="D224" s="4" t="s">
        <v>9</v>
      </c>
      <c r="E224" s="5">
        <v>0</v>
      </c>
      <c r="F224" s="5">
        <v>0</v>
      </c>
      <c r="G224" s="5">
        <v>0</v>
      </c>
      <c r="H224" s="5">
        <v>0</v>
      </c>
      <c r="I224" s="5">
        <f>I227</f>
        <v>2070</v>
      </c>
      <c r="J224" s="5">
        <v>0</v>
      </c>
      <c r="K224" s="5">
        <v>0</v>
      </c>
      <c r="L224" s="5">
        <v>0</v>
      </c>
      <c r="M224" s="5">
        <v>0</v>
      </c>
      <c r="N224" s="15">
        <v>0</v>
      </c>
      <c r="O224" s="15">
        <v>0</v>
      </c>
      <c r="P224" s="6">
        <f>SUM(E224:O224)</f>
        <v>2070</v>
      </c>
    </row>
    <row r="225" spans="1:16" ht="34.5" thickBot="1" x14ac:dyDescent="0.3">
      <c r="A225" s="28"/>
      <c r="B225" s="42"/>
      <c r="C225" s="45"/>
      <c r="D225" s="4" t="s">
        <v>10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7">
        <v>0</v>
      </c>
      <c r="N225" s="6">
        <v>0</v>
      </c>
      <c r="O225" s="6">
        <v>0</v>
      </c>
      <c r="P225" s="6">
        <f>SUM(E225:O225)</f>
        <v>0</v>
      </c>
    </row>
    <row r="226" spans="1:16" ht="34.5" thickBot="1" x14ac:dyDescent="0.3">
      <c r="A226" s="28"/>
      <c r="B226" s="42"/>
      <c r="C226" s="45"/>
      <c r="D226" s="4" t="s">
        <v>11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7">
        <v>0</v>
      </c>
      <c r="N226" s="6">
        <v>0</v>
      </c>
      <c r="O226" s="6">
        <v>0</v>
      </c>
      <c r="P226" s="6">
        <f>SUM(E226:O226)</f>
        <v>0</v>
      </c>
    </row>
    <row r="227" spans="1:16" ht="34.5" thickBot="1" x14ac:dyDescent="0.3">
      <c r="A227" s="28"/>
      <c r="B227" s="42"/>
      <c r="C227" s="45"/>
      <c r="D227" s="4" t="s">
        <v>12</v>
      </c>
      <c r="E227" s="5">
        <v>0</v>
      </c>
      <c r="F227" s="5">
        <v>0</v>
      </c>
      <c r="G227" s="5">
        <v>0</v>
      </c>
      <c r="H227" s="5">
        <v>0</v>
      </c>
      <c r="I227" s="5">
        <v>2070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0</v>
      </c>
      <c r="P227" s="6">
        <f>SUM(E227:O227)</f>
        <v>2070</v>
      </c>
    </row>
    <row r="228" spans="1:16" ht="66" customHeight="1" thickBot="1" x14ac:dyDescent="0.3">
      <c r="A228" s="29"/>
      <c r="B228" s="43"/>
      <c r="C228" s="46"/>
      <c r="D228" s="4" t="s">
        <v>13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0</v>
      </c>
      <c r="P228" s="6">
        <f>SUM(E228:O228)</f>
        <v>0</v>
      </c>
    </row>
  </sheetData>
  <mergeCells count="199">
    <mergeCell ref="A224:A228"/>
    <mergeCell ref="B224:B228"/>
    <mergeCell ref="C224:C228"/>
    <mergeCell ref="B171:B175"/>
    <mergeCell ref="C171:C175"/>
    <mergeCell ref="C145:C149"/>
    <mergeCell ref="C150:C154"/>
    <mergeCell ref="C155:C159"/>
    <mergeCell ref="C160:C164"/>
    <mergeCell ref="C181:C185"/>
    <mergeCell ref="C186:C190"/>
    <mergeCell ref="C191:C195"/>
    <mergeCell ref="C214:C218"/>
    <mergeCell ref="A219:A223"/>
    <mergeCell ref="B219:B223"/>
    <mergeCell ref="C219:C223"/>
    <mergeCell ref="A214:A218"/>
    <mergeCell ref="B214:B218"/>
    <mergeCell ref="A208:A213"/>
    <mergeCell ref="A202:A207"/>
    <mergeCell ref="L212:L213"/>
    <mergeCell ref="M206:M207"/>
    <mergeCell ref="N206:N207"/>
    <mergeCell ref="C56:C60"/>
    <mergeCell ref="C61:C65"/>
    <mergeCell ref="C66:C70"/>
    <mergeCell ref="C71:C75"/>
    <mergeCell ref="C76:C80"/>
    <mergeCell ref="C81:C85"/>
    <mergeCell ref="J206:J207"/>
    <mergeCell ref="K206:K207"/>
    <mergeCell ref="L206:L207"/>
    <mergeCell ref="D212:D213"/>
    <mergeCell ref="E212:E213"/>
    <mergeCell ref="F212:F213"/>
    <mergeCell ref="G206:G207"/>
    <mergeCell ref="H206:H207"/>
    <mergeCell ref="I206:I207"/>
    <mergeCell ref="M200:M201"/>
    <mergeCell ref="E206:E207"/>
    <mergeCell ref="F206:F207"/>
    <mergeCell ref="G200:G201"/>
    <mergeCell ref="H200:H201"/>
    <mergeCell ref="I200:I201"/>
    <mergeCell ref="N1:P1"/>
    <mergeCell ref="B6:O6"/>
    <mergeCell ref="C8:C10"/>
    <mergeCell ref="D8:D10"/>
    <mergeCell ref="C41:C45"/>
    <mergeCell ref="C11:C15"/>
    <mergeCell ref="C16:C20"/>
    <mergeCell ref="M212:M213"/>
    <mergeCell ref="N212:N213"/>
    <mergeCell ref="O212:O213"/>
    <mergeCell ref="P212:P213"/>
    <mergeCell ref="G212:G213"/>
    <mergeCell ref="H212:H213"/>
    <mergeCell ref="I212:I213"/>
    <mergeCell ref="J212:J213"/>
    <mergeCell ref="K212:K213"/>
    <mergeCell ref="B208:B213"/>
    <mergeCell ref="C208:C213"/>
    <mergeCell ref="N200:N201"/>
    <mergeCell ref="O200:O201"/>
    <mergeCell ref="P200:P201"/>
    <mergeCell ref="B202:B207"/>
    <mergeCell ref="C202:C207"/>
    <mergeCell ref="D206:D207"/>
    <mergeCell ref="J200:J201"/>
    <mergeCell ref="K200:K201"/>
    <mergeCell ref="L200:L201"/>
    <mergeCell ref="A196:A201"/>
    <mergeCell ref="B196:B201"/>
    <mergeCell ref="C196:C201"/>
    <mergeCell ref="D200:D201"/>
    <mergeCell ref="E200:E201"/>
    <mergeCell ref="F200:F201"/>
    <mergeCell ref="O206:O207"/>
    <mergeCell ref="P206:P207"/>
    <mergeCell ref="A181:A185"/>
    <mergeCell ref="B181:B185"/>
    <mergeCell ref="A186:A190"/>
    <mergeCell ref="B186:B190"/>
    <mergeCell ref="A191:A195"/>
    <mergeCell ref="B191:B195"/>
    <mergeCell ref="N169:N170"/>
    <mergeCell ref="O169:O170"/>
    <mergeCell ref="P169:P170"/>
    <mergeCell ref="A176:A180"/>
    <mergeCell ref="B176:B180"/>
    <mergeCell ref="C176:C180"/>
    <mergeCell ref="C165:C170"/>
    <mergeCell ref="A171:A175"/>
    <mergeCell ref="H169:H170"/>
    <mergeCell ref="I169:I170"/>
    <mergeCell ref="J169:J170"/>
    <mergeCell ref="K169:K170"/>
    <mergeCell ref="L169:L170"/>
    <mergeCell ref="M169:M170"/>
    <mergeCell ref="A165:A170"/>
    <mergeCell ref="B165:B170"/>
    <mergeCell ref="D169:D170"/>
    <mergeCell ref="E169:E170"/>
    <mergeCell ref="F169:F170"/>
    <mergeCell ref="G169:G170"/>
    <mergeCell ref="A155:A159"/>
    <mergeCell ref="B155:B159"/>
    <mergeCell ref="A160:A164"/>
    <mergeCell ref="B160:B164"/>
    <mergeCell ref="A145:A149"/>
    <mergeCell ref="B145:B149"/>
    <mergeCell ref="A150:A154"/>
    <mergeCell ref="B150:B154"/>
    <mergeCell ref="A110:A114"/>
    <mergeCell ref="C110:C114"/>
    <mergeCell ref="A135:A139"/>
    <mergeCell ref="B135:B139"/>
    <mergeCell ref="A140:A144"/>
    <mergeCell ref="B140:B144"/>
    <mergeCell ref="C135:C139"/>
    <mergeCell ref="C140:C144"/>
    <mergeCell ref="A115:A119"/>
    <mergeCell ref="B110:B114"/>
    <mergeCell ref="B115:B119"/>
    <mergeCell ref="A125:A129"/>
    <mergeCell ref="A130:A134"/>
    <mergeCell ref="A120:A124"/>
    <mergeCell ref="B125:B129"/>
    <mergeCell ref="C125:C129"/>
    <mergeCell ref="B130:B134"/>
    <mergeCell ref="C130:C134"/>
    <mergeCell ref="C120:C124"/>
    <mergeCell ref="B120:B124"/>
    <mergeCell ref="C115:C119"/>
    <mergeCell ref="A100:A104"/>
    <mergeCell ref="C100:C104"/>
    <mergeCell ref="A105:A109"/>
    <mergeCell ref="C105:C109"/>
    <mergeCell ref="B100:B104"/>
    <mergeCell ref="A95:A99"/>
    <mergeCell ref="B95:B99"/>
    <mergeCell ref="C95:C99"/>
    <mergeCell ref="K90:K94"/>
    <mergeCell ref="B105:B109"/>
    <mergeCell ref="L90:L94"/>
    <mergeCell ref="M90:M94"/>
    <mergeCell ref="N90:N94"/>
    <mergeCell ref="O90:O94"/>
    <mergeCell ref="P90:P94"/>
    <mergeCell ref="E90:E94"/>
    <mergeCell ref="F90:F94"/>
    <mergeCell ref="G90:G94"/>
    <mergeCell ref="H90:H94"/>
    <mergeCell ref="I90:I94"/>
    <mergeCell ref="J90:J94"/>
    <mergeCell ref="A81:A85"/>
    <mergeCell ref="B81:B85"/>
    <mergeCell ref="A86:A94"/>
    <mergeCell ref="B86:B94"/>
    <mergeCell ref="C86:C94"/>
    <mergeCell ref="D90:D94"/>
    <mergeCell ref="A66:A70"/>
    <mergeCell ref="B66:B70"/>
    <mergeCell ref="A71:A75"/>
    <mergeCell ref="B71:B75"/>
    <mergeCell ref="A76:A80"/>
    <mergeCell ref="B76:B80"/>
    <mergeCell ref="A51:A55"/>
    <mergeCell ref="B51:B55"/>
    <mergeCell ref="A56:A60"/>
    <mergeCell ref="B56:B60"/>
    <mergeCell ref="A61:A65"/>
    <mergeCell ref="B61:B65"/>
    <mergeCell ref="A36:A40"/>
    <mergeCell ref="B36:B40"/>
    <mergeCell ref="C36:C40"/>
    <mergeCell ref="A41:A45"/>
    <mergeCell ref="B41:B45"/>
    <mergeCell ref="A46:A50"/>
    <mergeCell ref="B46:B50"/>
    <mergeCell ref="C46:C50"/>
    <mergeCell ref="C51:C55"/>
    <mergeCell ref="A8:A10"/>
    <mergeCell ref="B8:B10"/>
    <mergeCell ref="E8:P8"/>
    <mergeCell ref="P9:P10"/>
    <mergeCell ref="A26:A30"/>
    <mergeCell ref="B26:B30"/>
    <mergeCell ref="A31:A35"/>
    <mergeCell ref="B31:B35"/>
    <mergeCell ref="A11:A15"/>
    <mergeCell ref="B11:B15"/>
    <mergeCell ref="A16:A20"/>
    <mergeCell ref="B16:B20"/>
    <mergeCell ref="A21:A25"/>
    <mergeCell ref="B21:B25"/>
    <mergeCell ref="C21:C25"/>
    <mergeCell ref="C26:C30"/>
    <mergeCell ref="C31:C3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SpecGKH1</dc:creator>
  <cp:lastModifiedBy>SpecGKH5</cp:lastModifiedBy>
  <cp:lastPrinted>2024-10-30T12:25:24Z</cp:lastPrinted>
  <dcterms:created xsi:type="dcterms:W3CDTF">2024-01-18T11:25:18Z</dcterms:created>
  <dcterms:modified xsi:type="dcterms:W3CDTF">2024-10-30T12:41:59Z</dcterms:modified>
</cp:coreProperties>
</file>