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Полуэктовой\Старший инспектор\2025\ПРОГРАММА\174-П ( Редакция)\"/>
    </mc:Choice>
  </mc:AlternateContent>
  <xr:revisionPtr revIDLastSave="0" documentId="13_ncr:1_{4AB6C05F-19C0-4D27-B129-3991158425EF}" xr6:coauthVersionLast="40" xr6:coauthVersionMax="40" xr10:uidLastSave="{00000000-0000-0000-0000-000000000000}"/>
  <bookViews>
    <workbookView xWindow="240" yWindow="75" windowWidth="21015" windowHeight="820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1" i="1" l="1"/>
  <c r="K57" i="1"/>
  <c r="K56" i="1"/>
  <c r="K55" i="1"/>
  <c r="K54" i="1"/>
  <c r="K53" i="1"/>
  <c r="J53" i="1"/>
  <c r="I53" i="1"/>
  <c r="H53" i="1"/>
  <c r="G53" i="1"/>
  <c r="F53" i="1"/>
  <c r="E53" i="1"/>
  <c r="E20" i="1" l="1"/>
  <c r="K46" i="1"/>
  <c r="K45" i="1"/>
  <c r="E43" i="1"/>
  <c r="K43" i="1" s="1"/>
  <c r="K61" i="1" l="1"/>
  <c r="K58" i="1"/>
  <c r="K30" i="1" l="1"/>
  <c r="K31" i="1"/>
  <c r="K28" i="1" l="1"/>
  <c r="K42" i="1"/>
  <c r="K41" i="1" l="1"/>
  <c r="E23" i="1" l="1"/>
  <c r="E38" i="1"/>
  <c r="F38" i="1" l="1"/>
  <c r="K38" i="1" s="1"/>
  <c r="G20" i="1" l="1"/>
  <c r="G15" i="1" s="1"/>
  <c r="H20" i="1"/>
  <c r="H15" i="1" s="1"/>
  <c r="I20" i="1"/>
  <c r="I15" i="1" s="1"/>
  <c r="J20" i="1"/>
  <c r="J15" i="1" s="1"/>
  <c r="G21" i="1"/>
  <c r="G16" i="1" s="1"/>
  <c r="H21" i="1"/>
  <c r="H16" i="1" s="1"/>
  <c r="I21" i="1"/>
  <c r="I16" i="1" s="1"/>
  <c r="J21" i="1"/>
  <c r="J16" i="1" s="1"/>
  <c r="H78" i="1"/>
  <c r="I78" i="1"/>
  <c r="J78" i="1"/>
  <c r="E78" i="1"/>
  <c r="K78" i="1" s="1"/>
  <c r="K68" i="1"/>
  <c r="K81" i="1"/>
  <c r="K71" i="1"/>
  <c r="E52" i="1"/>
  <c r="E17" i="1" s="1"/>
  <c r="K17" i="1" s="1"/>
  <c r="K50" i="1"/>
  <c r="K49" i="1"/>
  <c r="K64" i="1"/>
  <c r="K65" i="1"/>
  <c r="K66" i="1"/>
  <c r="K67" i="1"/>
  <c r="E63" i="1"/>
  <c r="K40" i="1"/>
  <c r="F21" i="1"/>
  <c r="F16" i="1" s="1"/>
  <c r="E15" i="1"/>
  <c r="F20" i="1"/>
  <c r="F15" i="1" s="1"/>
  <c r="E33" i="1"/>
  <c r="G33" i="1"/>
  <c r="H33" i="1"/>
  <c r="I33" i="1"/>
  <c r="J33" i="1"/>
  <c r="K36" i="1"/>
  <c r="E28" i="1"/>
  <c r="F28" i="1"/>
  <c r="K76" i="1"/>
  <c r="E73" i="1"/>
  <c r="F73" i="1"/>
  <c r="G73" i="1"/>
  <c r="H73" i="1"/>
  <c r="I73" i="1"/>
  <c r="J73" i="1"/>
  <c r="K63" i="1" l="1"/>
  <c r="E16" i="1"/>
  <c r="G18" i="1"/>
  <c r="J18" i="1"/>
  <c r="H13" i="1"/>
  <c r="I13" i="1"/>
  <c r="E14" i="1"/>
  <c r="K14" i="1" s="1"/>
  <c r="G13" i="1"/>
  <c r="J13" i="1"/>
  <c r="E18" i="1"/>
  <c r="K52" i="1"/>
  <c r="E48" i="1"/>
  <c r="K48" i="1" s="1"/>
  <c r="K51" i="1"/>
  <c r="H18" i="1"/>
  <c r="I18" i="1"/>
  <c r="F18" i="1"/>
  <c r="K73" i="1"/>
  <c r="K26" i="1"/>
  <c r="F23" i="1"/>
  <c r="K33" i="1"/>
  <c r="K25" i="1"/>
  <c r="F13" i="1" l="1"/>
  <c r="K20" i="1"/>
  <c r="K15" i="1"/>
  <c r="K16" i="1"/>
  <c r="E13" i="1"/>
  <c r="K23" i="1"/>
  <c r="K21" i="1"/>
  <c r="K18" i="1"/>
  <c r="K13" i="1" l="1"/>
</calcChain>
</file>

<file path=xl/sharedStrings.xml><?xml version="1.0" encoding="utf-8"?>
<sst xmlns="http://schemas.openxmlformats.org/spreadsheetml/2006/main" count="124" uniqueCount="45">
  <si>
    <t>№ п/п</t>
  </si>
  <si>
    <t>Статус</t>
  </si>
  <si>
    <t>Расходы (факт, прогноз), тыс. рублей</t>
  </si>
  <si>
    <t>прогноз</t>
  </si>
  <si>
    <t xml:space="preserve"> прогноз</t>
  </si>
  <si>
    <t>итого</t>
  </si>
  <si>
    <t>Программа</t>
  </si>
  <si>
    <t>"Развитие транспортной инфраструктуры в Белохолуницком районе"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</si>
  <si>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</si>
  <si>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</si>
  <si>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</si>
  <si>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</si>
  <si>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</si>
  <si>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Мероприятие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</si>
  <si>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</si>
  <si>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значения, 214,015 км.</t>
  </si>
  <si>
    <t>Разработка проектной документации, проведение необходимых экспертиз, исполнение судебных исков</t>
  </si>
  <si>
    <t>Мероприятия, направленные на повышение правового сознания и предупреждения опасного поведения участников дорожного движения</t>
  </si>
  <si>
    <t>Ресурсное обеспечение реализации муниципальной программы за счет всех источников финансирования</t>
  </si>
  <si>
    <t>Приложение № 4</t>
  </si>
  <si>
    <t>к муниципальной программе</t>
  </si>
  <si>
    <t>Наименование муниципальной программы, подпрограммы, отдельного мероприятия</t>
  </si>
  <si>
    <t>Источники финансирования</t>
  </si>
  <si>
    <t>1.1</t>
  </si>
  <si>
    <t>1.2</t>
  </si>
  <si>
    <t>1.3</t>
  </si>
  <si>
    <t>Выполнение работ по содержанию автомобильной дороги общего пользования местного значения Иванцево-Полом</t>
  </si>
  <si>
    <t>1.4</t>
  </si>
  <si>
    <t>Восстановление моста через р.Черница автомобильной дороги Белая Холуница-Кирс-Подрезчиха</t>
  </si>
  <si>
    <t>2</t>
  </si>
  <si>
    <t>Предоставление бесплатного проезда в общественном транспорте по муниципальным маршрутам</t>
  </si>
  <si>
    <t>Выполнение работ по содержанию автомобильной дороги общего пользования местного значения Белая Холуница-Кирс-Подрезчиха</t>
  </si>
  <si>
    <t>Приложение № 3</t>
  </si>
  <si>
    <t>Выполнение работ по содержанию автомобильной дороги общего пользования местного значения Киров-Белая Холуница-Гуренки-Пантыл</t>
  </si>
  <si>
    <t>Возмещение части затрат в связи с оказанием услуг по перевозке пассажиров</t>
  </si>
  <si>
    <t>местный бюджет(дополнительный)</t>
  </si>
  <si>
    <t>_______________</t>
  </si>
  <si>
    <t>Иные межбюджетные трансферты на поддержку дорожной деятельности в отношении автомобильных дорог общего пользования местного значения в границах населенных пунктов</t>
  </si>
  <si>
    <t>1.6</t>
  </si>
  <si>
    <t>1.7</t>
  </si>
  <si>
    <t xml:space="preserve">местный бюджет </t>
  </si>
  <si>
    <t>1.5</t>
  </si>
  <si>
    <t>1.8</t>
  </si>
  <si>
    <t>Выполнение работ по содержанию автомобильной дороги общего пользования местного значения Прокопье-Сырьяны</t>
  </si>
  <si>
    <t>Выполнение работ по содержанию автомобильной дороги общего пользования местного значения Повышево-Прокопье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</si>
</sst>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view="pageLayout" topLeftCell="A28" zoomScale="136" zoomScaleNormal="130" zoomScalePageLayoutView="136" workbookViewId="0">
      <selection activeCell="E63" sqref="E63"/>
    </sheetView>
  </sheetViews>
  <sheetFormatPr defaultRowHeight="15" x14ac:dyDescent="0.25"/>
  <cols>
    <col min="1" max="1" width="5.28515625" style="1" customWidth="1"/>
    <col min="2" max="2" width="11.5703125" style="1" customWidth="1"/>
    <col min="3" max="3" width="28.28515625" style="2" customWidth="1"/>
    <col min="4" max="4" width="20.42578125" style="1" customWidth="1"/>
    <col min="5" max="5" width="9.85546875" style="1" customWidth="1"/>
    <col min="6" max="6" width="10.140625" style="1" customWidth="1"/>
    <col min="7" max="7" width="7.140625" style="1" customWidth="1"/>
    <col min="8" max="8" width="7.28515625" style="1" customWidth="1"/>
    <col min="9" max="9" width="7.85546875" style="1" customWidth="1"/>
    <col min="10" max="10" width="7.7109375" style="1" customWidth="1"/>
    <col min="11" max="11" width="10.7109375" style="1" customWidth="1"/>
    <col min="12" max="13" width="9.140625" style="1"/>
  </cols>
  <sheetData>
    <row r="1" spans="1:11" ht="8.25" customHeight="1" x14ac:dyDescent="0.25">
      <c r="I1" s="20"/>
      <c r="J1" s="20"/>
      <c r="K1" s="20"/>
    </row>
    <row r="2" spans="1:11" ht="16.5" customHeight="1" x14ac:dyDescent="0.3">
      <c r="B2" s="3"/>
      <c r="C2" s="5"/>
      <c r="D2" s="3"/>
      <c r="E2" s="3"/>
      <c r="F2" s="3"/>
      <c r="G2" s="3" t="s">
        <v>32</v>
      </c>
      <c r="H2" s="3"/>
      <c r="I2" s="3"/>
      <c r="J2" s="3"/>
      <c r="K2" s="3"/>
    </row>
    <row r="3" spans="1:11" ht="16.5" customHeight="1" x14ac:dyDescent="0.3">
      <c r="B3" s="3"/>
      <c r="C3" s="5"/>
      <c r="D3" s="3"/>
      <c r="E3" s="3"/>
      <c r="F3" s="3"/>
      <c r="G3" s="3"/>
      <c r="H3" s="3"/>
      <c r="I3" s="3"/>
      <c r="J3" s="3"/>
      <c r="K3" s="3"/>
    </row>
    <row r="4" spans="1:11" ht="18.75" x14ac:dyDescent="0.3">
      <c r="B4" s="3"/>
      <c r="C4" s="5"/>
      <c r="D4" s="3"/>
      <c r="E4" s="3"/>
      <c r="F4" s="3"/>
      <c r="G4" s="3" t="s">
        <v>19</v>
      </c>
      <c r="H4" s="3"/>
      <c r="I4" s="3"/>
      <c r="J4" s="3"/>
      <c r="K4" s="3"/>
    </row>
    <row r="5" spans="1:11" ht="18.75" x14ac:dyDescent="0.3">
      <c r="B5" s="3"/>
      <c r="C5" s="5"/>
      <c r="D5" s="3"/>
      <c r="E5" s="3"/>
      <c r="F5" s="3"/>
      <c r="G5" s="3" t="s">
        <v>20</v>
      </c>
      <c r="H5" s="3"/>
      <c r="I5" s="3"/>
      <c r="J5" s="3"/>
      <c r="K5" s="3"/>
    </row>
    <row r="6" spans="1:11" ht="18.75" x14ac:dyDescent="0.3">
      <c r="B6" s="3"/>
      <c r="C6" s="5"/>
      <c r="D6" s="3"/>
      <c r="E6" s="3"/>
      <c r="F6" s="3"/>
      <c r="G6" s="3"/>
      <c r="H6" s="3"/>
      <c r="I6" s="3"/>
      <c r="J6" s="3"/>
      <c r="K6" s="3"/>
    </row>
    <row r="7" spans="1:11" ht="18.75" x14ac:dyDescent="0.3">
      <c r="B7" s="3"/>
      <c r="C7" s="5"/>
      <c r="D7" s="3"/>
      <c r="E7" s="3"/>
      <c r="F7" s="3"/>
      <c r="G7" s="3"/>
      <c r="H7" s="3"/>
      <c r="I7" s="3"/>
      <c r="J7" s="3"/>
      <c r="K7" s="3"/>
    </row>
    <row r="8" spans="1:11" ht="32.25" customHeight="1" x14ac:dyDescent="0.3">
      <c r="B8" s="21" t="s">
        <v>18</v>
      </c>
      <c r="C8" s="21"/>
      <c r="D8" s="21"/>
      <c r="E8" s="21"/>
      <c r="F8" s="21"/>
      <c r="G8" s="21"/>
      <c r="H8" s="21"/>
      <c r="I8" s="21"/>
      <c r="J8" s="21"/>
      <c r="K8" s="3"/>
    </row>
    <row r="10" spans="1:11" ht="20.25" customHeight="1" x14ac:dyDescent="0.25">
      <c r="A10" s="26" t="s">
        <v>0</v>
      </c>
      <c r="B10" s="22" t="s">
        <v>1</v>
      </c>
      <c r="C10" s="22" t="s">
        <v>21</v>
      </c>
      <c r="D10" s="22" t="s">
        <v>22</v>
      </c>
      <c r="E10" s="27" t="s">
        <v>2</v>
      </c>
      <c r="F10" s="27"/>
      <c r="G10" s="27"/>
      <c r="H10" s="27"/>
      <c r="I10" s="27"/>
      <c r="J10" s="27"/>
      <c r="K10" s="26"/>
    </row>
    <row r="11" spans="1:11" ht="22.5" customHeight="1" x14ac:dyDescent="0.25">
      <c r="A11" s="26"/>
      <c r="B11" s="22"/>
      <c r="C11" s="22"/>
      <c r="D11" s="23"/>
      <c r="E11" s="13">
        <v>2025</v>
      </c>
      <c r="F11" s="13">
        <v>2026</v>
      </c>
      <c r="G11" s="13">
        <v>2027</v>
      </c>
      <c r="H11" s="13">
        <v>2028</v>
      </c>
      <c r="I11" s="13">
        <v>2029</v>
      </c>
      <c r="J11" s="14">
        <v>2030</v>
      </c>
      <c r="K11" s="25" t="s">
        <v>5</v>
      </c>
    </row>
    <row r="12" spans="1:11" ht="15.75" customHeight="1" x14ac:dyDescent="0.25">
      <c r="A12" s="26"/>
      <c r="B12" s="22"/>
      <c r="C12" s="22"/>
      <c r="D12" s="22"/>
      <c r="E12" s="12" t="s">
        <v>4</v>
      </c>
      <c r="F12" s="12" t="s">
        <v>3</v>
      </c>
      <c r="G12" s="12" t="s">
        <v>3</v>
      </c>
      <c r="H12" s="12" t="s">
        <v>3</v>
      </c>
      <c r="I12" s="12" t="s">
        <v>3</v>
      </c>
      <c r="J12" s="12" t="s">
        <v>3</v>
      </c>
      <c r="K12" s="26"/>
    </row>
    <row r="13" spans="1:11" s="1" customFormat="1" ht="20.25" customHeight="1" x14ac:dyDescent="0.25">
      <c r="A13" s="28"/>
      <c r="B13" s="29" t="s">
        <v>6</v>
      </c>
      <c r="C13" s="24" t="s">
        <v>7</v>
      </c>
      <c r="D13" s="6" t="s">
        <v>8</v>
      </c>
      <c r="E13" s="10">
        <f t="shared" ref="E13:J13" si="0">E14+E15+E16+E17</f>
        <v>41607.296000000002</v>
      </c>
      <c r="F13" s="7">
        <f t="shared" si="0"/>
        <v>40385.599999999999</v>
      </c>
      <c r="G13" s="7">
        <f t="shared" si="0"/>
        <v>39955.599999999999</v>
      </c>
      <c r="H13" s="7">
        <f t="shared" si="0"/>
        <v>30397.1</v>
      </c>
      <c r="I13" s="7">
        <f t="shared" si="0"/>
        <v>30397.1</v>
      </c>
      <c r="J13" s="7">
        <f t="shared" si="0"/>
        <v>30397.1</v>
      </c>
      <c r="K13" s="10">
        <f t="shared" ref="K13:K18" si="1">SUM(E13:J13)</f>
        <v>213139.79600000003</v>
      </c>
    </row>
    <row r="14" spans="1:11" s="1" customFormat="1" x14ac:dyDescent="0.25">
      <c r="A14" s="28"/>
      <c r="B14" s="29"/>
      <c r="C14" s="24"/>
      <c r="D14" s="8" t="s">
        <v>9</v>
      </c>
      <c r="E14" s="7">
        <f>E19+E49</f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f t="shared" si="1"/>
        <v>0</v>
      </c>
    </row>
    <row r="15" spans="1:11" s="1" customFormat="1" x14ac:dyDescent="0.25">
      <c r="A15" s="28"/>
      <c r="B15" s="29"/>
      <c r="C15" s="24"/>
      <c r="D15" s="8" t="s">
        <v>10</v>
      </c>
      <c r="E15" s="7">
        <f t="shared" ref="E15:J15" si="2">E20+E50+E70+E75+E80</f>
        <v>31225.000000000004</v>
      </c>
      <c r="F15" s="7">
        <f t="shared" si="2"/>
        <v>31026</v>
      </c>
      <c r="G15" s="7">
        <f t="shared" si="2"/>
        <v>30672</v>
      </c>
      <c r="H15" s="7">
        <f t="shared" si="2"/>
        <v>25588</v>
      </c>
      <c r="I15" s="7">
        <f t="shared" si="2"/>
        <v>25588</v>
      </c>
      <c r="J15" s="7">
        <f t="shared" si="2"/>
        <v>25588</v>
      </c>
      <c r="K15" s="7">
        <f t="shared" si="1"/>
        <v>169687</v>
      </c>
    </row>
    <row r="16" spans="1:11" s="1" customFormat="1" x14ac:dyDescent="0.25">
      <c r="A16" s="28"/>
      <c r="B16" s="29"/>
      <c r="C16" s="24"/>
      <c r="D16" s="8" t="s">
        <v>11</v>
      </c>
      <c r="E16" s="10">
        <f>E21+E63+E68+E73+E78</f>
        <v>10382.296</v>
      </c>
      <c r="F16" s="7">
        <f>F21+F71+F76</f>
        <v>9359.6</v>
      </c>
      <c r="G16" s="7">
        <f>G21+G51+G71+G76+G81</f>
        <v>9283.6</v>
      </c>
      <c r="H16" s="7">
        <f>H21+H51+H71+H76+H81</f>
        <v>4809.1000000000004</v>
      </c>
      <c r="I16" s="7">
        <f>I21+I51+I71+I76+I81</f>
        <v>4809.1000000000004</v>
      </c>
      <c r="J16" s="7">
        <f>J21+J51+J71+J76+J81</f>
        <v>4809.1000000000004</v>
      </c>
      <c r="K16" s="10">
        <f t="shared" si="1"/>
        <v>43452.795999999995</v>
      </c>
    </row>
    <row r="17" spans="1:11" s="1" customFormat="1" ht="21.75" customHeight="1" x14ac:dyDescent="0.25">
      <c r="A17" s="28"/>
      <c r="B17" s="29"/>
      <c r="C17" s="24"/>
      <c r="D17" s="8" t="s">
        <v>12</v>
      </c>
      <c r="E17" s="7">
        <f>E52</f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f t="shared" si="1"/>
        <v>0</v>
      </c>
    </row>
    <row r="18" spans="1:11" s="1" customFormat="1" ht="13.5" customHeight="1" x14ac:dyDescent="0.25">
      <c r="A18" s="28">
        <v>1</v>
      </c>
      <c r="B18" s="29" t="s">
        <v>13</v>
      </c>
      <c r="C18" s="24" t="s">
        <v>14</v>
      </c>
      <c r="D18" s="8" t="s">
        <v>8</v>
      </c>
      <c r="E18" s="10">
        <f t="shared" ref="E18:J18" si="3">E20+E21</f>
        <v>36887.296000000002</v>
      </c>
      <c r="F18" s="7">
        <f t="shared" si="3"/>
        <v>36352.5</v>
      </c>
      <c r="G18" s="7">
        <f t="shared" si="3"/>
        <v>36294.6</v>
      </c>
      <c r="H18" s="7">
        <f t="shared" si="3"/>
        <v>30077.1</v>
      </c>
      <c r="I18" s="7">
        <f t="shared" si="3"/>
        <v>30077.1</v>
      </c>
      <c r="J18" s="7">
        <f t="shared" si="3"/>
        <v>30077.1</v>
      </c>
      <c r="K18" s="9">
        <f t="shared" si="1"/>
        <v>199765.69600000003</v>
      </c>
    </row>
    <row r="19" spans="1:11" s="1" customFormat="1" x14ac:dyDescent="0.25">
      <c r="A19" s="28"/>
      <c r="B19" s="29"/>
      <c r="C19" s="24"/>
      <c r="D19" s="8" t="s">
        <v>9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</row>
    <row r="20" spans="1:11" s="1" customFormat="1" x14ac:dyDescent="0.25">
      <c r="A20" s="28"/>
      <c r="B20" s="29"/>
      <c r="C20" s="24"/>
      <c r="D20" s="8" t="s">
        <v>10</v>
      </c>
      <c r="E20" s="7">
        <f>E25+E35+E40+E45</f>
        <v>31225.000000000004</v>
      </c>
      <c r="F20" s="7">
        <f t="shared" ref="F20:J20" si="4">F25+F35+F40</f>
        <v>31026</v>
      </c>
      <c r="G20" s="7">
        <f t="shared" si="4"/>
        <v>30672</v>
      </c>
      <c r="H20" s="7">
        <f t="shared" si="4"/>
        <v>25588</v>
      </c>
      <c r="I20" s="7">
        <f t="shared" si="4"/>
        <v>25588</v>
      </c>
      <c r="J20" s="7">
        <f t="shared" si="4"/>
        <v>25588</v>
      </c>
      <c r="K20" s="7">
        <f>SUM(E20:J20)</f>
        <v>169687</v>
      </c>
    </row>
    <row r="21" spans="1:11" s="1" customFormat="1" x14ac:dyDescent="0.25">
      <c r="A21" s="28"/>
      <c r="B21" s="29"/>
      <c r="C21" s="24"/>
      <c r="D21" s="8" t="s">
        <v>11</v>
      </c>
      <c r="E21" s="15">
        <f>E26+E31+E36+E41+E46+E51+E56+E61</f>
        <v>5662.2960000000003</v>
      </c>
      <c r="F21" s="10">
        <f t="shared" ref="F21:J21" si="5">F26+F36+F41</f>
        <v>5326.5</v>
      </c>
      <c r="G21" s="7">
        <f t="shared" si="5"/>
        <v>5622.6</v>
      </c>
      <c r="H21" s="7">
        <f t="shared" si="5"/>
        <v>4489.1000000000004</v>
      </c>
      <c r="I21" s="7">
        <f t="shared" si="5"/>
        <v>4489.1000000000004</v>
      </c>
      <c r="J21" s="7">
        <f t="shared" si="5"/>
        <v>4489.1000000000004</v>
      </c>
      <c r="K21" s="9">
        <f>SUM(E21:J21)</f>
        <v>30078.695999999996</v>
      </c>
    </row>
    <row r="22" spans="1:11" s="1" customFormat="1" ht="24.75" customHeight="1" x14ac:dyDescent="0.25">
      <c r="A22" s="28"/>
      <c r="B22" s="29"/>
      <c r="C22" s="24"/>
      <c r="D22" s="8" t="s">
        <v>12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</row>
    <row r="23" spans="1:11" ht="17.25" customHeight="1" x14ac:dyDescent="0.25">
      <c r="A23" s="30" t="s">
        <v>23</v>
      </c>
      <c r="B23" s="29" t="s">
        <v>13</v>
      </c>
      <c r="C23" s="24" t="s">
        <v>15</v>
      </c>
      <c r="D23" s="8" t="s">
        <v>8</v>
      </c>
      <c r="E23" s="11">
        <f>E24+E25+E26</f>
        <v>19912.057250000002</v>
      </c>
      <c r="F23" s="11">
        <f t="shared" ref="F23" si="6">F24+F25+F26</f>
        <v>18938.950940000002</v>
      </c>
      <c r="G23" s="7">
        <v>31032</v>
      </c>
      <c r="H23" s="7">
        <v>26935</v>
      </c>
      <c r="I23" s="7">
        <v>26935</v>
      </c>
      <c r="J23" s="7">
        <v>26935</v>
      </c>
      <c r="K23" s="11">
        <f>SUM(E23:J23)</f>
        <v>150688.00819000002</v>
      </c>
    </row>
    <row r="24" spans="1:11" x14ac:dyDescent="0.25">
      <c r="A24" s="30"/>
      <c r="B24" s="29"/>
      <c r="C24" s="24"/>
      <c r="D24" s="8" t="s">
        <v>9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</row>
    <row r="25" spans="1:11" x14ac:dyDescent="0.25">
      <c r="A25" s="30"/>
      <c r="B25" s="29"/>
      <c r="C25" s="24"/>
      <c r="D25" s="8" t="s">
        <v>10</v>
      </c>
      <c r="E25" s="10">
        <v>19712.936000000002</v>
      </c>
      <c r="F25" s="10">
        <v>18749.561000000002</v>
      </c>
      <c r="G25" s="7">
        <v>30672</v>
      </c>
      <c r="H25" s="7">
        <v>25588</v>
      </c>
      <c r="I25" s="7">
        <v>25588</v>
      </c>
      <c r="J25" s="7">
        <v>25588</v>
      </c>
      <c r="K25" s="10">
        <f>SUM(E25:J25)</f>
        <v>145898.497</v>
      </c>
    </row>
    <row r="26" spans="1:11" x14ac:dyDescent="0.25">
      <c r="A26" s="30"/>
      <c r="B26" s="29"/>
      <c r="C26" s="24"/>
      <c r="D26" s="8" t="s">
        <v>11</v>
      </c>
      <c r="E26" s="11">
        <v>199.12125</v>
      </c>
      <c r="F26" s="11">
        <v>189.38994</v>
      </c>
      <c r="G26" s="7">
        <v>360</v>
      </c>
      <c r="H26" s="7">
        <v>1347</v>
      </c>
      <c r="I26" s="7">
        <v>1347</v>
      </c>
      <c r="J26" s="7">
        <v>1347</v>
      </c>
      <c r="K26" s="11">
        <f>SUM(E26:J26)</f>
        <v>4789.5111900000002</v>
      </c>
    </row>
    <row r="27" spans="1:11" ht="27.75" customHeight="1" x14ac:dyDescent="0.25">
      <c r="A27" s="30"/>
      <c r="B27" s="29"/>
      <c r="C27" s="24"/>
      <c r="D27" s="8" t="s">
        <v>12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ht="16.5" customHeight="1" x14ac:dyDescent="0.25">
      <c r="A28" s="30" t="s">
        <v>24</v>
      </c>
      <c r="B28" s="29" t="s">
        <v>13</v>
      </c>
      <c r="C28" s="24" t="s">
        <v>44</v>
      </c>
      <c r="D28" s="8" t="s">
        <v>8</v>
      </c>
      <c r="E28" s="11">
        <f t="shared" ref="E28:F28" si="7">E29+E30+E31+E32</f>
        <v>1002.6247</v>
      </c>
      <c r="F28" s="7">
        <f t="shared" si="7"/>
        <v>0</v>
      </c>
      <c r="G28" s="7">
        <v>0</v>
      </c>
      <c r="H28" s="7">
        <v>0</v>
      </c>
      <c r="I28" s="7">
        <v>0</v>
      </c>
      <c r="J28" s="7">
        <v>0</v>
      </c>
      <c r="K28" s="11">
        <f>K31+K30+K29+K32</f>
        <v>1002.6247</v>
      </c>
    </row>
    <row r="29" spans="1:11" x14ac:dyDescent="0.25">
      <c r="A29" s="30"/>
      <c r="B29" s="29"/>
      <c r="C29" s="24"/>
      <c r="D29" s="8" t="s">
        <v>9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5">
      <c r="A30" s="30"/>
      <c r="B30" s="29"/>
      <c r="C30" s="24"/>
      <c r="D30" s="8" t="s">
        <v>10</v>
      </c>
      <c r="E30" s="10">
        <v>0</v>
      </c>
      <c r="F30" s="10">
        <v>0</v>
      </c>
      <c r="G30" s="7">
        <v>0</v>
      </c>
      <c r="H30" s="7">
        <v>0</v>
      </c>
      <c r="I30" s="7">
        <v>0</v>
      </c>
      <c r="J30" s="7">
        <v>0</v>
      </c>
      <c r="K30" s="10">
        <f>E30+F30+G30+H30+I30+J30</f>
        <v>0</v>
      </c>
    </row>
    <row r="31" spans="1:11" x14ac:dyDescent="0.25">
      <c r="A31" s="30"/>
      <c r="B31" s="29"/>
      <c r="C31" s="24"/>
      <c r="D31" s="8" t="s">
        <v>11</v>
      </c>
      <c r="E31" s="11">
        <v>1002.6247</v>
      </c>
      <c r="F31" s="11">
        <v>0</v>
      </c>
      <c r="G31" s="7">
        <v>0</v>
      </c>
      <c r="H31" s="7">
        <v>0</v>
      </c>
      <c r="I31" s="7">
        <v>0</v>
      </c>
      <c r="J31" s="7">
        <v>0</v>
      </c>
      <c r="K31" s="11">
        <f>E31+F31+G31+H31+I31+J31</f>
        <v>1002.6247</v>
      </c>
    </row>
    <row r="32" spans="1:11" ht="25.5" customHeight="1" x14ac:dyDescent="0.25">
      <c r="A32" s="30"/>
      <c r="B32" s="29"/>
      <c r="C32" s="24"/>
      <c r="D32" s="8" t="s">
        <v>12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</row>
    <row r="33" spans="1:11" ht="14.25" customHeight="1" x14ac:dyDescent="0.25">
      <c r="A33" s="30" t="s">
        <v>25</v>
      </c>
      <c r="B33" s="29" t="s">
        <v>13</v>
      </c>
      <c r="C33" s="24" t="s">
        <v>26</v>
      </c>
      <c r="D33" s="8" t="s">
        <v>8</v>
      </c>
      <c r="E33" s="11">
        <f t="shared" ref="E33:J33" si="8">E34+E35+E36+E37</f>
        <v>8007.14113</v>
      </c>
      <c r="F33" s="7">
        <v>0</v>
      </c>
      <c r="G33" s="7">
        <f t="shared" si="8"/>
        <v>0</v>
      </c>
      <c r="H33" s="7">
        <f t="shared" si="8"/>
        <v>0</v>
      </c>
      <c r="I33" s="7">
        <f t="shared" si="8"/>
        <v>0</v>
      </c>
      <c r="J33" s="7">
        <f t="shared" si="8"/>
        <v>0</v>
      </c>
      <c r="K33" s="11">
        <f>SUM(E33:J33)</f>
        <v>8007.14113</v>
      </c>
    </row>
    <row r="34" spans="1:11" x14ac:dyDescent="0.25">
      <c r="A34" s="30"/>
      <c r="B34" s="29"/>
      <c r="C34" s="24"/>
      <c r="D34" s="8" t="s">
        <v>9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</row>
    <row r="35" spans="1:11" x14ac:dyDescent="0.25">
      <c r="A35" s="30"/>
      <c r="B35" s="29"/>
      <c r="C35" s="24"/>
      <c r="D35" s="8" t="s">
        <v>10</v>
      </c>
      <c r="E35" s="7">
        <v>7926.26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7926.26</v>
      </c>
    </row>
    <row r="36" spans="1:11" x14ac:dyDescent="0.25">
      <c r="A36" s="30"/>
      <c r="B36" s="29"/>
      <c r="C36" s="24"/>
      <c r="D36" s="8" t="s">
        <v>11</v>
      </c>
      <c r="E36" s="11">
        <v>80.881129999999999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11">
        <f>SUM(E36:J36)</f>
        <v>80.881129999999999</v>
      </c>
    </row>
    <row r="37" spans="1:11" ht="25.5" customHeight="1" x14ac:dyDescent="0.25">
      <c r="A37" s="30"/>
      <c r="B37" s="29"/>
      <c r="C37" s="24"/>
      <c r="D37" s="8" t="s">
        <v>12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ht="17.25" customHeight="1" x14ac:dyDescent="0.25">
      <c r="A38" s="30" t="s">
        <v>27</v>
      </c>
      <c r="B38" s="29" t="s">
        <v>13</v>
      </c>
      <c r="C38" s="24" t="s">
        <v>33</v>
      </c>
      <c r="D38" s="8" t="s">
        <v>8</v>
      </c>
      <c r="E38" s="11">
        <f>E40+E41+E42</f>
        <v>3213.0753399999999</v>
      </c>
      <c r="F38" s="11">
        <f>F40+F41</f>
        <v>17413.549060000001</v>
      </c>
      <c r="G38" s="7">
        <v>5262.6</v>
      </c>
      <c r="H38" s="7">
        <v>3142.1</v>
      </c>
      <c r="I38" s="7">
        <v>3142.1</v>
      </c>
      <c r="J38" s="7">
        <v>3142.1</v>
      </c>
      <c r="K38" s="11">
        <f>E38+F38+G38+H38+I38+J38</f>
        <v>35315.524399999995</v>
      </c>
    </row>
    <row r="39" spans="1:11" x14ac:dyDescent="0.25">
      <c r="A39" s="30"/>
      <c r="B39" s="29"/>
      <c r="C39" s="24"/>
      <c r="D39" s="8" t="s">
        <v>9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11" x14ac:dyDescent="0.25">
      <c r="A40" s="30"/>
      <c r="B40" s="29"/>
      <c r="C40" s="24"/>
      <c r="D40" s="8" t="s">
        <v>10</v>
      </c>
      <c r="E40" s="10">
        <v>3180.8609999999999</v>
      </c>
      <c r="F40" s="10">
        <v>12276.439</v>
      </c>
      <c r="G40" s="7">
        <v>0</v>
      </c>
      <c r="H40" s="7">
        <v>0</v>
      </c>
      <c r="I40" s="7">
        <v>0</v>
      </c>
      <c r="J40" s="7">
        <v>0</v>
      </c>
      <c r="K40" s="10">
        <f>SUM(E40:J40)</f>
        <v>15457.3</v>
      </c>
    </row>
    <row r="41" spans="1:11" x14ac:dyDescent="0.25">
      <c r="A41" s="30"/>
      <c r="B41" s="29"/>
      <c r="C41" s="24"/>
      <c r="D41" s="8" t="s">
        <v>40</v>
      </c>
      <c r="E41" s="11">
        <v>32.21434</v>
      </c>
      <c r="F41" s="11">
        <v>5137.11006</v>
      </c>
      <c r="G41" s="7">
        <v>5262.6</v>
      </c>
      <c r="H41" s="7">
        <v>3142.1</v>
      </c>
      <c r="I41" s="7">
        <v>3142.1</v>
      </c>
      <c r="J41" s="7">
        <v>3142.1</v>
      </c>
      <c r="K41" s="11">
        <f>E41+F41+G41+H41+I41+J41</f>
        <v>19858.224399999999</v>
      </c>
    </row>
    <row r="42" spans="1:11" ht="27.75" customHeight="1" x14ac:dyDescent="0.25">
      <c r="A42" s="30"/>
      <c r="B42" s="29"/>
      <c r="C42" s="24"/>
      <c r="D42" s="18" t="s">
        <v>12</v>
      </c>
      <c r="E42" s="11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f>E42+F42+G42+H42+I42+J42</f>
        <v>0</v>
      </c>
    </row>
    <row r="43" spans="1:11" ht="27.75" customHeight="1" x14ac:dyDescent="0.25">
      <c r="A43" s="32" t="s">
        <v>41</v>
      </c>
      <c r="B43" s="35" t="s">
        <v>13</v>
      </c>
      <c r="C43" s="24" t="s">
        <v>31</v>
      </c>
      <c r="D43" s="16" t="s">
        <v>8</v>
      </c>
      <c r="E43" s="11">
        <f>E44+E45+E46+E47</f>
        <v>409.04627999999997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11">
        <f>E43+F43+G43+H43+I43+J43</f>
        <v>409.04627999999997</v>
      </c>
    </row>
    <row r="44" spans="1:11" ht="27.75" customHeight="1" x14ac:dyDescent="0.25">
      <c r="A44" s="33"/>
      <c r="B44" s="36"/>
      <c r="C44" s="24"/>
      <c r="D44" s="16" t="s">
        <v>9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ht="27.75" customHeight="1" x14ac:dyDescent="0.25">
      <c r="A45" s="33"/>
      <c r="B45" s="36"/>
      <c r="C45" s="24"/>
      <c r="D45" s="16" t="s">
        <v>10</v>
      </c>
      <c r="E45" s="11">
        <v>404.94299999999998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11">
        <f>E45+G45+F45+H45+I45+J45</f>
        <v>404.94299999999998</v>
      </c>
    </row>
    <row r="46" spans="1:11" ht="27.75" customHeight="1" x14ac:dyDescent="0.25">
      <c r="A46" s="33"/>
      <c r="B46" s="36"/>
      <c r="C46" s="24"/>
      <c r="D46" s="16" t="s">
        <v>11</v>
      </c>
      <c r="E46" s="11">
        <v>4.1032799999999998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11">
        <f>E46+F46+G46+H46+I46+J46</f>
        <v>4.1032799999999998</v>
      </c>
    </row>
    <row r="47" spans="1:11" ht="27.75" customHeight="1" x14ac:dyDescent="0.25">
      <c r="A47" s="34"/>
      <c r="B47" s="37"/>
      <c r="C47" s="24"/>
      <c r="D47" s="16" t="s">
        <v>35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11">
        <v>0</v>
      </c>
    </row>
    <row r="48" spans="1:11" ht="15" customHeight="1" x14ac:dyDescent="0.25">
      <c r="A48" s="30" t="s">
        <v>38</v>
      </c>
      <c r="B48" s="29" t="s">
        <v>13</v>
      </c>
      <c r="C48" s="24" t="s">
        <v>28</v>
      </c>
      <c r="D48" s="8" t="s">
        <v>8</v>
      </c>
      <c r="E48" s="15">
        <f>E49+E50+E51+E52</f>
        <v>796.24649999999997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15">
        <f t="shared" ref="K48:K68" si="9">SUM(E48:J48)</f>
        <v>796.24649999999997</v>
      </c>
    </row>
    <row r="49" spans="1:11" ht="15" customHeight="1" x14ac:dyDescent="0.25">
      <c r="A49" s="30"/>
      <c r="B49" s="29"/>
      <c r="C49" s="24"/>
      <c r="D49" s="8" t="s">
        <v>9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f t="shared" si="9"/>
        <v>0</v>
      </c>
    </row>
    <row r="50" spans="1:11" ht="15" customHeight="1" x14ac:dyDescent="0.25">
      <c r="A50" s="30"/>
      <c r="B50" s="29"/>
      <c r="C50" s="24"/>
      <c r="D50" s="8" t="s">
        <v>10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f t="shared" si="9"/>
        <v>0</v>
      </c>
    </row>
    <row r="51" spans="1:11" ht="15" customHeight="1" x14ac:dyDescent="0.25">
      <c r="A51" s="30"/>
      <c r="B51" s="29"/>
      <c r="C51" s="24"/>
      <c r="D51" s="8" t="s">
        <v>11</v>
      </c>
      <c r="E51" s="15">
        <v>796.24649999999997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15">
        <f t="shared" si="9"/>
        <v>796.24649999999997</v>
      </c>
    </row>
    <row r="52" spans="1:11" ht="15" customHeight="1" x14ac:dyDescent="0.25">
      <c r="A52" s="30"/>
      <c r="B52" s="29"/>
      <c r="C52" s="24"/>
      <c r="D52" s="17" t="s">
        <v>12</v>
      </c>
      <c r="E52" s="7">
        <f>E67</f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f t="shared" si="9"/>
        <v>0</v>
      </c>
    </row>
    <row r="53" spans="1:11" ht="15" customHeight="1" x14ac:dyDescent="0.25">
      <c r="A53" s="32" t="s">
        <v>39</v>
      </c>
      <c r="B53" s="35" t="s">
        <v>13</v>
      </c>
      <c r="C53" s="38" t="s">
        <v>43</v>
      </c>
      <c r="D53" s="17" t="s">
        <v>8</v>
      </c>
      <c r="E53" s="15">
        <f t="shared" ref="E53:J53" si="10">E54+E55+E56+E57</f>
        <v>1109.6048000000001</v>
      </c>
      <c r="F53" s="7">
        <f t="shared" si="10"/>
        <v>0</v>
      </c>
      <c r="G53" s="7">
        <f t="shared" si="10"/>
        <v>0</v>
      </c>
      <c r="H53" s="7">
        <f t="shared" si="10"/>
        <v>0</v>
      </c>
      <c r="I53" s="7">
        <f t="shared" si="10"/>
        <v>0</v>
      </c>
      <c r="J53" s="7">
        <f t="shared" si="10"/>
        <v>0</v>
      </c>
      <c r="K53" s="15">
        <f t="shared" ref="K53:K58" si="11">E53+F53+G53+H53+I53+J53</f>
        <v>1109.6048000000001</v>
      </c>
    </row>
    <row r="54" spans="1:11" ht="15" customHeight="1" x14ac:dyDescent="0.25">
      <c r="A54" s="33"/>
      <c r="B54" s="36"/>
      <c r="C54" s="39"/>
      <c r="D54" s="17" t="s">
        <v>9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f t="shared" si="11"/>
        <v>0</v>
      </c>
    </row>
    <row r="55" spans="1:11" ht="15" customHeight="1" x14ac:dyDescent="0.25">
      <c r="A55" s="33"/>
      <c r="B55" s="36"/>
      <c r="C55" s="39"/>
      <c r="D55" s="17" t="s">
        <v>10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f t="shared" si="11"/>
        <v>0</v>
      </c>
    </row>
    <row r="56" spans="1:11" ht="15" customHeight="1" x14ac:dyDescent="0.25">
      <c r="A56" s="33"/>
      <c r="B56" s="36"/>
      <c r="C56" s="39"/>
      <c r="D56" s="17" t="s">
        <v>11</v>
      </c>
      <c r="E56" s="15">
        <v>1109.6048000000001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15">
        <f t="shared" si="11"/>
        <v>1109.6048000000001</v>
      </c>
    </row>
    <row r="57" spans="1:11" ht="15" customHeight="1" x14ac:dyDescent="0.25">
      <c r="A57" s="34"/>
      <c r="B57" s="37"/>
      <c r="C57" s="40"/>
      <c r="D57" s="17" t="s">
        <v>12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f t="shared" si="11"/>
        <v>0</v>
      </c>
    </row>
    <row r="58" spans="1:11" ht="15" customHeight="1" x14ac:dyDescent="0.25">
      <c r="A58" s="32" t="s">
        <v>42</v>
      </c>
      <c r="B58" s="35" t="s">
        <v>13</v>
      </c>
      <c r="C58" s="38" t="s">
        <v>37</v>
      </c>
      <c r="D58" s="16" t="s">
        <v>8</v>
      </c>
      <c r="E58" s="10">
        <v>2437.5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10">
        <f t="shared" si="11"/>
        <v>2437.5</v>
      </c>
    </row>
    <row r="59" spans="1:11" ht="15" customHeight="1" x14ac:dyDescent="0.25">
      <c r="A59" s="33"/>
      <c r="B59" s="36"/>
      <c r="C59" s="39"/>
      <c r="D59" s="16" t="s">
        <v>9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ht="15" customHeight="1" x14ac:dyDescent="0.25">
      <c r="A60" s="33"/>
      <c r="B60" s="36"/>
      <c r="C60" s="39"/>
      <c r="D60" s="16" t="s">
        <v>10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ht="15" customHeight="1" x14ac:dyDescent="0.25">
      <c r="A61" s="33"/>
      <c r="B61" s="36"/>
      <c r="C61" s="39"/>
      <c r="D61" s="16" t="s">
        <v>11</v>
      </c>
      <c r="E61" s="10">
        <v>2437.5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10">
        <f>E61+F61+G61+H61+I61+J61</f>
        <v>2437.5</v>
      </c>
    </row>
    <row r="62" spans="1:11" ht="15" customHeight="1" x14ac:dyDescent="0.25">
      <c r="A62" s="34"/>
      <c r="B62" s="37"/>
      <c r="C62" s="40"/>
      <c r="D62" s="17" t="s">
        <v>12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</row>
    <row r="63" spans="1:11" ht="14.25" customHeight="1" x14ac:dyDescent="0.25">
      <c r="A63" s="30" t="s">
        <v>29</v>
      </c>
      <c r="B63" s="31" t="s">
        <v>13</v>
      </c>
      <c r="C63" s="24" t="s">
        <v>30</v>
      </c>
      <c r="D63" s="8" t="s">
        <v>8</v>
      </c>
      <c r="E63" s="7">
        <f>E64+E65+E66+E67</f>
        <v>200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f t="shared" si="9"/>
        <v>200</v>
      </c>
    </row>
    <row r="64" spans="1:11" x14ac:dyDescent="0.25">
      <c r="A64" s="30"/>
      <c r="B64" s="31"/>
      <c r="C64" s="24"/>
      <c r="D64" s="8" t="s">
        <v>9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f t="shared" si="9"/>
        <v>0</v>
      </c>
    </row>
    <row r="65" spans="1:11" x14ac:dyDescent="0.25">
      <c r="A65" s="30"/>
      <c r="B65" s="31"/>
      <c r="C65" s="24"/>
      <c r="D65" s="8" t="s">
        <v>10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f t="shared" si="9"/>
        <v>0</v>
      </c>
    </row>
    <row r="66" spans="1:11" x14ac:dyDescent="0.25">
      <c r="A66" s="30"/>
      <c r="B66" s="31"/>
      <c r="C66" s="24"/>
      <c r="D66" s="8" t="s">
        <v>11</v>
      </c>
      <c r="E66" s="7">
        <v>200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f t="shared" si="9"/>
        <v>200</v>
      </c>
    </row>
    <row r="67" spans="1:11" ht="27.75" customHeight="1" x14ac:dyDescent="0.25">
      <c r="A67" s="30"/>
      <c r="B67" s="31"/>
      <c r="C67" s="24"/>
      <c r="D67" s="8" t="s">
        <v>12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f t="shared" si="9"/>
        <v>0</v>
      </c>
    </row>
    <row r="68" spans="1:11" ht="24.75" customHeight="1" x14ac:dyDescent="0.25">
      <c r="A68" s="28">
        <v>3</v>
      </c>
      <c r="B68" s="29" t="s">
        <v>13</v>
      </c>
      <c r="C68" s="24" t="s">
        <v>16</v>
      </c>
      <c r="D68" s="8" t="s">
        <v>8</v>
      </c>
      <c r="E68" s="7">
        <v>300</v>
      </c>
      <c r="F68" s="7">
        <v>300</v>
      </c>
      <c r="G68" s="7">
        <v>300</v>
      </c>
      <c r="H68" s="7">
        <v>300</v>
      </c>
      <c r="I68" s="7">
        <v>300</v>
      </c>
      <c r="J68" s="7">
        <v>300</v>
      </c>
      <c r="K68" s="7">
        <f t="shared" si="9"/>
        <v>1800</v>
      </c>
    </row>
    <row r="69" spans="1:11" x14ac:dyDescent="0.25">
      <c r="A69" s="28"/>
      <c r="B69" s="29"/>
      <c r="C69" s="24"/>
      <c r="D69" s="8" t="s">
        <v>9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</row>
    <row r="70" spans="1:11" x14ac:dyDescent="0.25">
      <c r="A70" s="28"/>
      <c r="B70" s="29"/>
      <c r="C70" s="24"/>
      <c r="D70" s="8" t="s">
        <v>10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5">
      <c r="A71" s="28"/>
      <c r="B71" s="29"/>
      <c r="C71" s="24"/>
      <c r="D71" s="8" t="s">
        <v>11</v>
      </c>
      <c r="E71" s="7">
        <v>300</v>
      </c>
      <c r="F71" s="7">
        <v>300</v>
      </c>
      <c r="G71" s="7">
        <v>300</v>
      </c>
      <c r="H71" s="7">
        <v>300</v>
      </c>
      <c r="I71" s="7">
        <v>300</v>
      </c>
      <c r="J71" s="7">
        <v>300</v>
      </c>
      <c r="K71" s="7">
        <f>SUM(E71:J71)</f>
        <v>1800</v>
      </c>
    </row>
    <row r="72" spans="1:11" ht="30" customHeight="1" x14ac:dyDescent="0.25">
      <c r="A72" s="28"/>
      <c r="B72" s="29"/>
      <c r="C72" s="24"/>
      <c r="D72" s="8" t="s">
        <v>12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ht="16.5" customHeight="1" x14ac:dyDescent="0.25">
      <c r="A73" s="28">
        <v>4</v>
      </c>
      <c r="B73" s="29" t="s">
        <v>13</v>
      </c>
      <c r="C73" s="24" t="s">
        <v>34</v>
      </c>
      <c r="D73" s="8" t="s">
        <v>8</v>
      </c>
      <c r="E73" s="7">
        <f t="shared" ref="E73:J73" si="12">E76</f>
        <v>4200</v>
      </c>
      <c r="F73" s="7">
        <f t="shared" si="12"/>
        <v>3733.1</v>
      </c>
      <c r="G73" s="7">
        <f t="shared" si="12"/>
        <v>3361</v>
      </c>
      <c r="H73" s="7">
        <f t="shared" si="12"/>
        <v>0</v>
      </c>
      <c r="I73" s="7">
        <f t="shared" si="12"/>
        <v>0</v>
      </c>
      <c r="J73" s="7">
        <f t="shared" si="12"/>
        <v>0</v>
      </c>
      <c r="K73" s="7">
        <f>SUM(E73:J73)</f>
        <v>11294.1</v>
      </c>
    </row>
    <row r="74" spans="1:11" x14ac:dyDescent="0.25">
      <c r="A74" s="28"/>
      <c r="B74" s="29"/>
      <c r="C74" s="24"/>
      <c r="D74" s="8" t="s">
        <v>9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5">
      <c r="A75" s="28"/>
      <c r="B75" s="29"/>
      <c r="C75" s="24"/>
      <c r="D75" s="8" t="s">
        <v>10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5">
      <c r="A76" s="28"/>
      <c r="B76" s="29"/>
      <c r="C76" s="24"/>
      <c r="D76" s="8" t="s">
        <v>11</v>
      </c>
      <c r="E76" s="7">
        <v>4200</v>
      </c>
      <c r="F76" s="7">
        <v>3733.1</v>
      </c>
      <c r="G76" s="7">
        <v>3361</v>
      </c>
      <c r="H76" s="7">
        <v>0</v>
      </c>
      <c r="I76" s="7">
        <v>0</v>
      </c>
      <c r="J76" s="7">
        <v>0</v>
      </c>
      <c r="K76" s="7">
        <f>SUM(E76:J76)</f>
        <v>11294.1</v>
      </c>
    </row>
    <row r="77" spans="1:11" ht="24.75" customHeight="1" x14ac:dyDescent="0.25">
      <c r="A77" s="28"/>
      <c r="B77" s="29"/>
      <c r="C77" s="24"/>
      <c r="D77" s="8" t="s">
        <v>12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</row>
    <row r="78" spans="1:11" ht="20.25" customHeight="1" x14ac:dyDescent="0.25">
      <c r="A78" s="28">
        <v>5</v>
      </c>
      <c r="B78" s="29" t="s">
        <v>13</v>
      </c>
      <c r="C78" s="24" t="s">
        <v>17</v>
      </c>
      <c r="D78" s="8" t="s">
        <v>8</v>
      </c>
      <c r="E78" s="7">
        <f>E81</f>
        <v>20</v>
      </c>
      <c r="F78" s="7">
        <v>0</v>
      </c>
      <c r="G78" s="7">
        <v>0</v>
      </c>
      <c r="H78" s="7">
        <f t="shared" ref="H78:J78" si="13">H81</f>
        <v>20</v>
      </c>
      <c r="I78" s="7">
        <f t="shared" si="13"/>
        <v>20</v>
      </c>
      <c r="J78" s="7">
        <f t="shared" si="13"/>
        <v>20</v>
      </c>
      <c r="K78" s="7">
        <f>E78+H78+I78+J78</f>
        <v>80</v>
      </c>
    </row>
    <row r="79" spans="1:11" x14ac:dyDescent="0.25">
      <c r="A79" s="28"/>
      <c r="B79" s="29"/>
      <c r="C79" s="24"/>
      <c r="D79" s="8" t="s">
        <v>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</row>
    <row r="80" spans="1:11" x14ac:dyDescent="0.25">
      <c r="A80" s="28"/>
      <c r="B80" s="29"/>
      <c r="C80" s="24"/>
      <c r="D80" s="8" t="s">
        <v>10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</row>
    <row r="81" spans="1:11" x14ac:dyDescent="0.25">
      <c r="A81" s="28"/>
      <c r="B81" s="29"/>
      <c r="C81" s="24"/>
      <c r="D81" s="8" t="s">
        <v>11</v>
      </c>
      <c r="E81" s="7">
        <v>20</v>
      </c>
      <c r="F81" s="7">
        <v>0</v>
      </c>
      <c r="G81" s="7">
        <v>0</v>
      </c>
      <c r="H81" s="7">
        <v>20</v>
      </c>
      <c r="I81" s="7">
        <v>20</v>
      </c>
      <c r="J81" s="7">
        <v>20</v>
      </c>
      <c r="K81" s="7">
        <f>SUM(E81:J81)</f>
        <v>80</v>
      </c>
    </row>
    <row r="82" spans="1:11" ht="29.25" customHeight="1" x14ac:dyDescent="0.25">
      <c r="A82" s="28"/>
      <c r="B82" s="29"/>
      <c r="C82" s="24"/>
      <c r="D82" s="8" t="s">
        <v>12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</row>
    <row r="84" spans="1:11" x14ac:dyDescent="0.25">
      <c r="A84" s="19" t="s">
        <v>36</v>
      </c>
      <c r="B84" s="19"/>
      <c r="C84" s="19"/>
      <c r="D84" s="19"/>
      <c r="E84" s="19"/>
      <c r="F84" s="19"/>
      <c r="G84" s="19"/>
      <c r="H84" s="19"/>
      <c r="I84" s="19"/>
      <c r="J84" s="19"/>
      <c r="K84" s="19"/>
    </row>
    <row r="85" spans="1:11" x14ac:dyDescent="0.25">
      <c r="D85" s="4"/>
      <c r="E85" s="4"/>
    </row>
  </sheetData>
  <mergeCells count="51">
    <mergeCell ref="C18:C22"/>
    <mergeCell ref="A33:A37"/>
    <mergeCell ref="B33:B37"/>
    <mergeCell ref="C33:C37"/>
    <mergeCell ref="A10:A12"/>
    <mergeCell ref="B10:B12"/>
    <mergeCell ref="A28:A32"/>
    <mergeCell ref="B28:B32"/>
    <mergeCell ref="C23:C27"/>
    <mergeCell ref="C28:C32"/>
    <mergeCell ref="A13:A17"/>
    <mergeCell ref="B13:B17"/>
    <mergeCell ref="A18:A22"/>
    <mergeCell ref="B18:B22"/>
    <mergeCell ref="A23:A27"/>
    <mergeCell ref="B23:B27"/>
    <mergeCell ref="A58:A62"/>
    <mergeCell ref="B58:B62"/>
    <mergeCell ref="C58:C62"/>
    <mergeCell ref="A38:A42"/>
    <mergeCell ref="B38:B42"/>
    <mergeCell ref="C38:C42"/>
    <mergeCell ref="B48:B52"/>
    <mergeCell ref="C48:C52"/>
    <mergeCell ref="A43:A47"/>
    <mergeCell ref="B43:B47"/>
    <mergeCell ref="C43:C47"/>
    <mergeCell ref="A53:A57"/>
    <mergeCell ref="B53:B57"/>
    <mergeCell ref="C53:C57"/>
    <mergeCell ref="A73:A77"/>
    <mergeCell ref="B73:B77"/>
    <mergeCell ref="A63:A67"/>
    <mergeCell ref="B63:B67"/>
    <mergeCell ref="C63:C67"/>
    <mergeCell ref="A84:K84"/>
    <mergeCell ref="I1:K1"/>
    <mergeCell ref="B8:J8"/>
    <mergeCell ref="C10:C12"/>
    <mergeCell ref="D10:D12"/>
    <mergeCell ref="C13:C17"/>
    <mergeCell ref="K11:K12"/>
    <mergeCell ref="E10:K10"/>
    <mergeCell ref="A78:A82"/>
    <mergeCell ref="B78:B82"/>
    <mergeCell ref="A68:A72"/>
    <mergeCell ref="B68:B72"/>
    <mergeCell ref="C68:C72"/>
    <mergeCell ref="C73:C77"/>
    <mergeCell ref="C78:C82"/>
    <mergeCell ref="A48:A52"/>
  </mergeCells>
  <pageMargins left="1.1023622047244095" right="0.51181102362204722" top="1.1417322834645669" bottom="0.74803149606299213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SpecGKH1</dc:creator>
  <cp:lastModifiedBy>SpecGKH5</cp:lastModifiedBy>
  <cp:lastPrinted>2025-03-03T10:10:51Z</cp:lastPrinted>
  <dcterms:created xsi:type="dcterms:W3CDTF">2024-01-18T11:25:18Z</dcterms:created>
  <dcterms:modified xsi:type="dcterms:W3CDTF">2025-06-02T11:26:37Z</dcterms:modified>
</cp:coreProperties>
</file>