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ДОКУМЕНТЫ\!РАСХОДЫ (Сектор бюджета)\РЕШЕНИЯ по утверждению отчета\2024 год\9 месяцев 2024 года\"/>
    </mc:Choice>
  </mc:AlternateContent>
  <bookViews>
    <workbookView xWindow="0" yWindow="0" windowWidth="23040" windowHeight="8244"/>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3" i="1" l="1"/>
  <c r="E196" i="1"/>
  <c r="D94" i="1"/>
  <c r="E133" i="1"/>
  <c r="D133" i="1"/>
  <c r="E136" i="1"/>
  <c r="D136" i="1"/>
  <c r="E127" i="1"/>
  <c r="E97" i="1"/>
  <c r="E96" i="1" s="1"/>
  <c r="E83" i="1"/>
  <c r="D83" i="1"/>
  <c r="E86" i="1"/>
  <c r="D86" i="1"/>
  <c r="E73" i="1"/>
  <c r="D73" i="1"/>
  <c r="E80" i="1"/>
  <c r="D80" i="1"/>
  <c r="E64" i="1" l="1"/>
  <c r="E23" i="1"/>
  <c r="E19" i="1"/>
  <c r="F11" i="1" l="1"/>
  <c r="F12" i="1"/>
  <c r="F13" i="1"/>
  <c r="F14" i="1"/>
  <c r="F15" i="1"/>
  <c r="F16" i="1"/>
  <c r="F19" i="1"/>
  <c r="F20" i="1"/>
  <c r="F22" i="1"/>
  <c r="F23" i="1"/>
  <c r="F24" i="1"/>
  <c r="F26" i="1"/>
  <c r="F30" i="1"/>
  <c r="F32" i="1"/>
  <c r="F33" i="1"/>
  <c r="F34" i="1"/>
  <c r="F36" i="1"/>
  <c r="F38" i="1"/>
  <c r="F41" i="1"/>
  <c r="F44" i="1"/>
  <c r="F46" i="1"/>
  <c r="F49" i="1"/>
  <c r="F52" i="1"/>
  <c r="F53" i="1"/>
  <c r="F55" i="1"/>
  <c r="F57" i="1"/>
  <c r="F59" i="1"/>
  <c r="F62" i="1"/>
  <c r="F64" i="1"/>
  <c r="F65" i="1"/>
  <c r="F68" i="1"/>
  <c r="F69" i="1"/>
  <c r="F71" i="1"/>
  <c r="F72" i="1"/>
  <c r="F76" i="1"/>
  <c r="F79" i="1"/>
  <c r="F83" i="1"/>
  <c r="F84" i="1"/>
  <c r="F85" i="1"/>
  <c r="F90" i="1"/>
  <c r="F91" i="1"/>
  <c r="F92" i="1"/>
  <c r="F93" i="1"/>
  <c r="F96" i="1"/>
  <c r="F97" i="1"/>
  <c r="F98" i="1"/>
  <c r="F99" i="1"/>
  <c r="F102" i="1"/>
  <c r="F103" i="1"/>
  <c r="F106" i="1"/>
  <c r="F107" i="1"/>
  <c r="F108" i="1"/>
  <c r="F109" i="1"/>
  <c r="F110" i="1"/>
  <c r="F111" i="1"/>
  <c r="F112" i="1"/>
  <c r="F113" i="1"/>
  <c r="F114" i="1"/>
  <c r="F115" i="1"/>
  <c r="F116" i="1"/>
  <c r="F117" i="1"/>
  <c r="F118" i="1"/>
  <c r="F119" i="1"/>
  <c r="F122" i="1"/>
  <c r="F125" i="1"/>
  <c r="F127" i="1"/>
  <c r="F128" i="1"/>
  <c r="F129" i="1"/>
  <c r="F130" i="1"/>
  <c r="F131" i="1"/>
  <c r="F132" i="1"/>
  <c r="F145" i="1"/>
  <c r="F146" i="1"/>
  <c r="F149" i="1"/>
  <c r="F151" i="1"/>
  <c r="F152" i="1"/>
  <c r="F153" i="1"/>
  <c r="F158" i="1"/>
  <c r="F161" i="1"/>
  <c r="F162" i="1"/>
  <c r="F163" i="1"/>
  <c r="F165" i="1"/>
  <c r="F167" i="1"/>
  <c r="F169" i="1"/>
  <c r="F171" i="1"/>
  <c r="F172" i="1"/>
  <c r="F173" i="1"/>
  <c r="F175" i="1"/>
  <c r="F176" i="1"/>
  <c r="F177" i="1"/>
  <c r="F178" i="1"/>
  <c r="F181" i="1"/>
  <c r="F182" i="1"/>
  <c r="F183" i="1"/>
  <c r="F184" i="1"/>
  <c r="F186" i="1"/>
  <c r="F188" i="1"/>
  <c r="F189" i="1"/>
  <c r="F190" i="1"/>
  <c r="F191" i="1"/>
  <c r="F192" i="1"/>
  <c r="F194" i="1"/>
  <c r="F196" i="1"/>
  <c r="F197" i="1"/>
  <c r="F198" i="1"/>
  <c r="F200" i="1"/>
  <c r="F202" i="1"/>
  <c r="F203" i="1"/>
  <c r="F206" i="1"/>
  <c r="F207" i="1"/>
  <c r="F208" i="1"/>
  <c r="F209" i="1"/>
  <c r="F210" i="1"/>
  <c r="F211" i="1"/>
  <c r="E40" i="1"/>
  <c r="F40" i="1" s="1"/>
  <c r="E134" i="1"/>
  <c r="D134" i="1"/>
  <c r="E25" i="1" l="1"/>
  <c r="F25" i="1" s="1"/>
  <c r="E10" i="1"/>
  <c r="E205" i="1" l="1"/>
  <c r="F205" i="1" s="1"/>
  <c r="D205" i="1"/>
  <c r="E150" i="1"/>
  <c r="D150" i="1"/>
  <c r="D92" i="1"/>
  <c r="E45" i="1"/>
  <c r="F45" i="1" s="1"/>
  <c r="D45" i="1"/>
  <c r="F150" i="1" l="1"/>
  <c r="E210" i="1"/>
  <c r="E209" i="1" s="1"/>
  <c r="E208" i="1" s="1"/>
  <c r="D210" i="1"/>
  <c r="D209" i="1" s="1"/>
  <c r="D208" i="1" s="1"/>
  <c r="E201" i="1" l="1"/>
  <c r="D201" i="1"/>
  <c r="E199" i="1"/>
  <c r="D187" i="1"/>
  <c r="D185" i="1"/>
  <c r="E193" i="1"/>
  <c r="D193" i="1"/>
  <c r="E170" i="1"/>
  <c r="F170" i="1" s="1"/>
  <c r="D170" i="1"/>
  <c r="D140" i="1"/>
  <c r="D139" i="1" s="1"/>
  <c r="D138" i="1" s="1"/>
  <c r="E140" i="1"/>
  <c r="F201" i="1" l="1"/>
  <c r="F193" i="1"/>
  <c r="E139" i="1"/>
  <c r="E143" i="1"/>
  <c r="F143" i="1" s="1"/>
  <c r="D143" i="1"/>
  <c r="E115" i="1"/>
  <c r="D115" i="1"/>
  <c r="D114" i="1" s="1"/>
  <c r="E58" i="1"/>
  <c r="F58" i="1" s="1"/>
  <c r="D58" i="1"/>
  <c r="E114" i="1" l="1"/>
  <c r="E138" i="1"/>
  <c r="E21" i="1"/>
  <c r="F21" i="1" s="1"/>
  <c r="D23" i="1"/>
  <c r="D21" i="1"/>
  <c r="D19" i="1"/>
  <c r="D25" i="1"/>
  <c r="D10" i="1"/>
  <c r="F10" i="1" s="1"/>
  <c r="E92" i="1" l="1"/>
  <c r="E84" i="1"/>
  <c r="E61" i="1"/>
  <c r="F61" i="1" s="1"/>
  <c r="E35" i="1"/>
  <c r="F35" i="1" s="1"/>
  <c r="D174" i="1"/>
  <c r="D84" i="1"/>
  <c r="D199" i="1" l="1"/>
  <c r="F199" i="1" s="1"/>
  <c r="D196" i="1"/>
  <c r="E191" i="1"/>
  <c r="D191" i="1"/>
  <c r="E189" i="1"/>
  <c r="D189" i="1"/>
  <c r="E187" i="1"/>
  <c r="F187" i="1" s="1"/>
  <c r="E185" i="1"/>
  <c r="F185" i="1" s="1"/>
  <c r="E180" i="1"/>
  <c r="D180" i="1"/>
  <c r="E174" i="1"/>
  <c r="F174" i="1" s="1"/>
  <c r="E172" i="1"/>
  <c r="D172" i="1"/>
  <c r="E168" i="1"/>
  <c r="F168" i="1" s="1"/>
  <c r="D168" i="1"/>
  <c r="E166" i="1"/>
  <c r="F166" i="1" s="1"/>
  <c r="D166" i="1"/>
  <c r="E164" i="1"/>
  <c r="F164" i="1" s="1"/>
  <c r="D164" i="1"/>
  <c r="E162" i="1"/>
  <c r="D162" i="1"/>
  <c r="E160" i="1"/>
  <c r="F160" i="1" s="1"/>
  <c r="D160" i="1"/>
  <c r="D157" i="1"/>
  <c r="D156" i="1" s="1"/>
  <c r="E157" i="1"/>
  <c r="F157" i="1" s="1"/>
  <c r="E148" i="1"/>
  <c r="F148" i="1" s="1"/>
  <c r="D148" i="1"/>
  <c r="D147" i="1" s="1"/>
  <c r="E101" i="1"/>
  <c r="F101" i="1" s="1"/>
  <c r="D142" i="1"/>
  <c r="E131" i="1"/>
  <c r="D131" i="1"/>
  <c r="D130" i="1" s="1"/>
  <c r="D127" i="1"/>
  <c r="D126" i="1" s="1"/>
  <c r="E124" i="1"/>
  <c r="F124" i="1" s="1"/>
  <c r="D124" i="1"/>
  <c r="D123" i="1" s="1"/>
  <c r="E121" i="1"/>
  <c r="F121" i="1" s="1"/>
  <c r="D121" i="1"/>
  <c r="D120" i="1" s="1"/>
  <c r="E118" i="1"/>
  <c r="D118" i="1"/>
  <c r="D117" i="1" s="1"/>
  <c r="D112" i="1"/>
  <c r="D111" i="1" s="1"/>
  <c r="E112" i="1"/>
  <c r="E109" i="1"/>
  <c r="D109" i="1"/>
  <c r="D108" i="1" s="1"/>
  <c r="E105" i="1"/>
  <c r="F105" i="1" s="1"/>
  <c r="D105" i="1"/>
  <c r="D104" i="1" s="1"/>
  <c r="D101" i="1"/>
  <c r="D100" i="1" s="1"/>
  <c r="D97" i="1"/>
  <c r="D96" i="1" s="1"/>
  <c r="F180" i="1" l="1"/>
  <c r="D195" i="1"/>
  <c r="E108" i="1"/>
  <c r="E111" i="1"/>
  <c r="E195" i="1"/>
  <c r="E147" i="1"/>
  <c r="F147" i="1" s="1"/>
  <c r="E104" i="1"/>
  <c r="F104" i="1" s="1"/>
  <c r="D204" i="1"/>
  <c r="D95" i="1"/>
  <c r="D159" i="1"/>
  <c r="E159" i="1"/>
  <c r="E117" i="1"/>
  <c r="E130" i="1"/>
  <c r="E204" i="1"/>
  <c r="F204" i="1" s="1"/>
  <c r="E156" i="1"/>
  <c r="F156" i="1" s="1"/>
  <c r="E142" i="1"/>
  <c r="F142" i="1" s="1"/>
  <c r="E126" i="1"/>
  <c r="F126" i="1" s="1"/>
  <c r="E123" i="1"/>
  <c r="F123" i="1" s="1"/>
  <c r="E120" i="1"/>
  <c r="F120" i="1" s="1"/>
  <c r="E100" i="1"/>
  <c r="F100" i="1" s="1"/>
  <c r="D179" i="1"/>
  <c r="E179" i="1"/>
  <c r="E89" i="1"/>
  <c r="D89" i="1"/>
  <c r="E78" i="1"/>
  <c r="F78" i="1" s="1"/>
  <c r="D78" i="1"/>
  <c r="D77" i="1" s="1"/>
  <c r="E75" i="1"/>
  <c r="F75" i="1" s="1"/>
  <c r="D75" i="1"/>
  <c r="E70" i="1"/>
  <c r="F70" i="1" s="1"/>
  <c r="D70" i="1"/>
  <c r="D67" i="1" s="1"/>
  <c r="D66" i="1" s="1"/>
  <c r="E63" i="1"/>
  <c r="F63" i="1" s="1"/>
  <c r="E60" i="1"/>
  <c r="F60" i="1" s="1"/>
  <c r="E56" i="1"/>
  <c r="F56" i="1" s="1"/>
  <c r="E54" i="1"/>
  <c r="F54" i="1" s="1"/>
  <c r="E51" i="1"/>
  <c r="F51" i="1" s="1"/>
  <c r="E48" i="1"/>
  <c r="F48" i="1" s="1"/>
  <c r="D64" i="1"/>
  <c r="D61" i="1"/>
  <c r="D56" i="1"/>
  <c r="D54" i="1"/>
  <c r="D51" i="1"/>
  <c r="D48" i="1"/>
  <c r="E43" i="1"/>
  <c r="F43" i="1" s="1"/>
  <c r="D43" i="1"/>
  <c r="D42" i="1" s="1"/>
  <c r="D40" i="1"/>
  <c r="D39" i="1" s="1"/>
  <c r="E37" i="1"/>
  <c r="D37" i="1"/>
  <c r="D35" i="1"/>
  <c r="E33" i="1"/>
  <c r="D33" i="1"/>
  <c r="E29" i="1"/>
  <c r="F29" i="1" s="1"/>
  <c r="E31" i="1"/>
  <c r="D31" i="1"/>
  <c r="D29" i="1"/>
  <c r="E18" i="1"/>
  <c r="F18" i="1" s="1"/>
  <c r="D18" i="1"/>
  <c r="D17" i="1" s="1"/>
  <c r="D9" i="1"/>
  <c r="F195" i="1" l="1"/>
  <c r="F179" i="1"/>
  <c r="F159" i="1"/>
  <c r="F89" i="1"/>
  <c r="F37" i="1"/>
  <c r="F31" i="1"/>
  <c r="E42" i="1"/>
  <c r="F42" i="1" s="1"/>
  <c r="D88" i="1"/>
  <c r="E95" i="1"/>
  <c r="F95" i="1" s="1"/>
  <c r="D50" i="1"/>
  <c r="E77" i="1"/>
  <c r="F77" i="1" s="1"/>
  <c r="D155" i="1"/>
  <c r="D154" i="1" s="1"/>
  <c r="E50" i="1"/>
  <c r="F50" i="1" s="1"/>
  <c r="D63" i="1"/>
  <c r="D60" i="1"/>
  <c r="D28" i="1"/>
  <c r="E74" i="1"/>
  <c r="F74" i="1" s="1"/>
  <c r="E67" i="1"/>
  <c r="F67" i="1" s="1"/>
  <c r="E39" i="1"/>
  <c r="F39" i="1" s="1"/>
  <c r="E17" i="1"/>
  <c r="F17" i="1" s="1"/>
  <c r="E88" i="1"/>
  <c r="E155" i="1"/>
  <c r="E28" i="1"/>
  <c r="E9" i="1"/>
  <c r="F9" i="1" s="1"/>
  <c r="D74" i="1"/>
  <c r="E154" i="1" l="1"/>
  <c r="F154" i="1" s="1"/>
  <c r="F155" i="1"/>
  <c r="D82" i="1"/>
  <c r="F88" i="1"/>
  <c r="F28" i="1"/>
  <c r="E94" i="1"/>
  <c r="F94" i="1" s="1"/>
  <c r="D27" i="1"/>
  <c r="D47" i="1"/>
  <c r="E66" i="1"/>
  <c r="F66" i="1" s="1"/>
  <c r="E27" i="1"/>
  <c r="E82" i="1"/>
  <c r="F82" i="1" s="1"/>
  <c r="F73" i="1"/>
  <c r="E47" i="1"/>
  <c r="F47" i="1" s="1"/>
  <c r="F27" i="1" l="1"/>
  <c r="D8" i="1"/>
  <c r="D212" i="1" s="1"/>
  <c r="E8" i="1"/>
  <c r="F8" i="1" l="1"/>
  <c r="E212" i="1"/>
  <c r="F212" i="1" s="1"/>
</calcChain>
</file>

<file path=xl/sharedStrings.xml><?xml version="1.0" encoding="utf-8"?>
<sst xmlns="http://schemas.openxmlformats.org/spreadsheetml/2006/main" count="417" uniqueCount="384">
  <si>
    <t>Код бюджетной классификации</t>
  </si>
  <si>
    <t xml:space="preserve">Наименование дохода </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</si>
  <si>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</si>
  <si>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</si>
  <si>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</si>
  <si>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</si>
  <si>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</si>
  <si>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</si>
  <si>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182 1 01 02010 01 0000 110</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</si>
  <si>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</si>
  <si>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</si>
  <si>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</si>
  <si>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182 1 01 02080 01 0000 110</t>
  </si>
  <si>
    <t>182 1 01 02130 01 0000 110</t>
  </si>
  <si>
    <t>000 1 03 00000 00 0000 000</t>
  </si>
  <si>
    <t xml:space="preserve">НАЛОГИ НА ТОВАРЫ (РАБОТЫ, УСЛУГИ), РЕАЛИЗУЕМЫЕ НА ТЕРРИТОРИИ РОССИЙСКОЙ ФЕДЕРАЦИИ </t>
  </si>
  <si>
    <t>000 1 03 02000 01 0000 110</t>
  </si>
  <si>
    <t xml:space="preserve">Акцизы по подакцизным товарам (продукции), производимым на территории Российской Федерации </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</si>
  <si>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</si>
  <si>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</si>
  <si>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</si>
  <si>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</si>
  <si>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</si>
  <si>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</si>
  <si>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</si>
  <si>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</si>
  <si>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</si>
  <si>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</si>
  <si>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</si>
  <si>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</si>
  <si>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</si>
  <si>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</si>
  <si>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</si>
  <si>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</si>
  <si>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</si>
  <si>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</si>
  <si>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</si>
  <si>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</si>
  <si>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</si>
  <si>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</si>
  <si>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</si>
  <si>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</si>
  <si>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</si>
  <si>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</si>
  <si>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</si>
  <si>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</si>
  <si>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000 1 05 02000 02 0000 110</t>
  </si>
  <si>
    <t>Единый налог на вмененный доход для отдельных видов деятельности</t>
  </si>
  <si>
    <t>182 1 05 02010 02 0000 110</t>
  </si>
  <si>
    <t>000 1 05 03000 01 0000 110</t>
  </si>
  <si>
    <t>Единый сельскохозяйственный налог</t>
  </si>
  <si>
    <t>182 1 05 03010 01 0000 110</t>
  </si>
  <si>
    <t>000 1 05 04000 02 0000 110</t>
  </si>
  <si>
    <t xml:space="preserve">Налог, взимаемый в связи с применением патентной системы налогообложения </t>
  </si>
  <si>
    <t>182 1 05 04020 02 0000 110</t>
  </si>
  <si>
    <t xml:space="preserve">Налог, взимаемый в связи с применением патентной системы налогообложения, зачисляемый в бюджеты муниципальных районов </t>
  </si>
  <si>
    <t>000 1 06 00000 00 0000 000</t>
  </si>
  <si>
    <t>НАЛОГИ НА ИМУЩЕСТВО</t>
  </si>
  <si>
    <t>000 1 06 02000 02 0000 110</t>
  </si>
  <si>
    <t xml:space="preserve">Налог на имущество организаций </t>
  </si>
  <si>
    <t>182 1 06 02010 02 0000 110</t>
  </si>
  <si>
    <t>Налог на имущество организаций по имуществу, не входящему в Единую систему газоснабжения</t>
  </si>
  <si>
    <t>000 1 08 00000 00 0000 000</t>
  </si>
  <si>
    <t>ГОСУДАРСТВЕННАЯ ПОШЛИНА</t>
  </si>
  <si>
    <t>000 1 08 03000 01 0000 110</t>
  </si>
  <si>
    <t xml:space="preserve">Государственная пошлина по делам, рассматриваемым в судах общей юрисдикции, мировыми судьями </t>
  </si>
  <si>
    <t>182 1 08 03010 01 0000 110</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</si>
  <si>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</si>
  <si>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000 1 11 00000 00 0000 000</t>
  </si>
  <si>
    <t>ДОХОДЫ ОТ ИСПОЛЬЗОВАНИЯ ИМУЩЕСТВА, НАХОДЯЩЕГОСЯ В ГОСУДАРСТВЕННОЙ И МУНИЦИПАЛЬНОЙ СОБСТВЕННОСТИ</t>
  </si>
  <si>
    <t>000 1 11 03000 00 0000 120</t>
  </si>
  <si>
    <t>Проценты, полученные от предоставления бюджетных кредитов внутри страны</t>
  </si>
  <si>
    <t>936 1 11 03050 05 0000 120</t>
  </si>
  <si>
    <t>Проценты, полученные от предоставления бюджетных кредитов внутри страны за счет средств бюджетов муниципальных районов</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</si>
  <si>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</si>
  <si>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</si>
  <si>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</si>
  <si>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</si>
  <si>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936 1 11 05013 05 0000 120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</si>
  <si>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</si>
  <si>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980 1 11 05013 13 0000 120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</si>
  <si>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</si>
  <si>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</si>
  <si>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</si>
  <si>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936 1 11 05025 05 0000 120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</si>
  <si>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</si>
  <si>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000 1 11 05030 00 0000 120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</si>
  <si>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</si>
  <si>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936 1 11 05035 05 0000 120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</si>
  <si>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</si>
  <si>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000 1 11 07000 00 0000 120</t>
  </si>
  <si>
    <t xml:space="preserve">Платежи от государственных и муниципальных унитарных предприятий </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</si>
  <si>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</si>
  <si>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</si>
  <si>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936 1 11 07015 05 0000 120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</si>
  <si>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</si>
  <si>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</si>
  <si>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</si>
  <si>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</si>
  <si>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</si>
  <si>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936 1 11 09045 05 0000 120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</si>
  <si>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</si>
  <si>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</si>
  <si>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</si>
  <si>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</si>
  <si>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</si>
  <si>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048 1 12 01010 01 0000 120</t>
  </si>
  <si>
    <t>Плата за выбросы загрязняющих веществ в атмосферный воздух стационарными объектами</t>
  </si>
  <si>
    <t>048 1 12 01030 01 0000 120</t>
  </si>
  <si>
    <t>Плата за сбросы загрязняющих веществ в водные объекты</t>
  </si>
  <si>
    <t>000 1 12 01040 01 0000 120</t>
  </si>
  <si>
    <t>Плата за размещение отходов производства и потребления</t>
  </si>
  <si>
    <t>048 1 12 01041 01 0000 120</t>
  </si>
  <si>
    <t>Плата за размещение отходов производства</t>
  </si>
  <si>
    <t>048 1 12 01042 01 0000 120</t>
  </si>
  <si>
    <t>Плата за размещение твердых коммунальных отходов</t>
  </si>
  <si>
    <t>000 1 13 00000 00 0000 000</t>
  </si>
  <si>
    <t>ДОХОДЫ ОТ ОКАЗАНИЯ ПЛАТНЫХ УСЛУГ И КОМПЕНСАЦИИ ЗАТРАТ ГОСУДАРСТВА</t>
  </si>
  <si>
    <t>000 1 13 01000 00 0000 130</t>
  </si>
  <si>
    <t xml:space="preserve">Доходы от оказания платных услуг (работ) </t>
  </si>
  <si>
    <t>000 1 13 01990 00 0000 130</t>
  </si>
  <si>
    <t xml:space="preserve">Прочие доходы от оказания платных услуг (работ) </t>
  </si>
  <si>
    <t>903 1 13 01995 05 0000 130</t>
  </si>
  <si>
    <t xml:space="preserve">Прочие доходы от оказания платных услуг (работ) получателями средств бюджетов муниципальных районов </t>
  </si>
  <si>
    <t>000 1 13 02000 00 0000 130</t>
  </si>
  <si>
    <t xml:space="preserve">Доходы от компенсации затрат государства </t>
  </si>
  <si>
    <t>000 1 13 02060 00 0000 130</t>
  </si>
  <si>
    <t>Доходы, поступающие в порядке возмещения расходов, понесенных в связи с эксплуатацией имущества</t>
  </si>
  <si>
    <t>936 1 13 02065 05 0000 130</t>
  </si>
  <si>
    <t>Доходы, поступающие в порядке возмещения расходов, понесенных в связи с эксплуатацией имущества муниципальных районов</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</si>
  <si>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</si>
  <si>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</si>
  <si>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</si>
  <si>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</si>
  <si>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</si>
  <si>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</si>
  <si>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</si>
  <si>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</si>
  <si>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738 1 16 01053 01 0000 140</t>
  </si>
  <si>
    <t>836 1 16 01053 01 0000 140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</si>
  <si>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</si>
  <si>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</si>
  <si>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</si>
  <si>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</si>
  <si>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738 1 16 01063 01 0000 140</t>
  </si>
  <si>
    <t>836 1 16 01063 01 0000 140</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</si>
  <si>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</si>
  <si>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</si>
  <si>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</si>
  <si>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</si>
  <si>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738 1 16 01073 01 0000 140</t>
  </si>
  <si>
    <t>000 1 16 01080 01 0000 140</t>
  </si>
  <si>
    <t>000 1 16 01083 01 0000 140</t>
  </si>
  <si>
    <t>738 1 16 01083 01 0000 140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</si>
  <si>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</si>
  <si>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</si>
  <si>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</si>
  <si>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</si>
  <si>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738 1 16 01143 01 0000 140</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</si>
  <si>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</si>
  <si>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</si>
  <si>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</si>
  <si>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</si>
  <si>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738 1 16 01173 01 0000 140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</si>
  <si>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</si>
  <si>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</si>
  <si>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</si>
  <si>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</si>
  <si>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738 1 16 01193 01 0000 140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</si>
  <si>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</si>
  <si>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</si>
  <si>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</si>
  <si>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</si>
  <si>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738 1 16 01203 01 0000 140</t>
  </si>
  <si>
    <t>836 1 16 01203 01 0000 140</t>
  </si>
  <si>
    <t>000 1 16 01330 00 0000 140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</si>
  <si>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</si>
  <si>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000 1 16 01333 01 0000 140</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</si>
  <si>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</si>
  <si>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738 1 16 01333 01 0000 140</t>
  </si>
  <si>
    <t>000 1 16 11000 01 0000 140</t>
  </si>
  <si>
    <t>Платежи, уплачиваемые в целях возмещения вреда</t>
  </si>
  <si>
    <t>000 1 16 11050 01 0000 140</t>
  </si>
  <si>
    <t>804 1 16 11050 01 0000 140</t>
  </si>
  <si>
    <t>000 1 17 00000 00 0000 000</t>
  </si>
  <si>
    <t>ПРОЧИЕ НЕНАЛОГОВЫЕ ДОХОДЫ</t>
  </si>
  <si>
    <t>000 1 17 05000 00 0000 180</t>
  </si>
  <si>
    <t>Прочие неналоговые доходы</t>
  </si>
  <si>
    <t>936 1 17 05050 05 0000 180</t>
  </si>
  <si>
    <t>Прочие неналоговые доходы бюджетов муниципальных районов</t>
  </si>
  <si>
    <t>000 1 17 15000 00 0000 150</t>
  </si>
  <si>
    <t>Инициативные платежи</t>
  </si>
  <si>
    <t>902 1 17 15030 05 0000 150</t>
  </si>
  <si>
    <t>Инициативные платежи, зачисляемые в бюджеты муниципальных районов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</si>
  <si>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</si>
  <si>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</si>
  <si>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</si>
  <si>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</si>
  <si>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</si>
  <si>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</si>
  <si>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</si>
  <si>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 xml:space="preserve">Дотации  на выравнивание  бюджетной обеспеченности </t>
  </si>
  <si>
    <t>912 2 02 15001 05 0000 150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</si>
  <si>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</si>
  <si>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000 2 02 20000 00 0000 150</t>
  </si>
  <si>
    <t>Субсидии бюджетам бюджетной системы Российской Федерации (межбюджетные субсидии)</t>
  </si>
  <si>
    <t>000 2 02 20216 00 0000 150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</si>
  <si>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</si>
  <si>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</si>
  <si>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</si>
  <si>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000 2 02 25098 00 0000 150</t>
  </si>
  <si>
    <t xml:space="preserve">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</si>
  <si>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903 2 02 25098 05 0000 150</t>
  </si>
  <si>
    <t xml:space="preserve">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</si>
  <si>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000 2 02 25179 00 0000 150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</si>
  <si>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</si>
  <si>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903 2 02 25179 05 0000 150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</si>
  <si>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</si>
  <si>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</si>
  <si>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</si>
  <si>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903 2 02 25304 05 0000 150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</si>
  <si>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</si>
  <si>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</si>
  <si>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</si>
  <si>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902 2 02 25467 05 0000 150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</si>
  <si>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</si>
  <si>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000 2 02 25519 00 0000 150</t>
  </si>
  <si>
    <t>Субсидии бюджетам на поддержку отрасли культуры</t>
  </si>
  <si>
    <t>902 2 02 25519 05 0000 150</t>
  </si>
  <si>
    <t>Субсидии бюджетам муниципальных районов на поддержку отрасли культуры</t>
  </si>
  <si>
    <t>000 2 02 29999 00 0000 150</t>
  </si>
  <si>
    <t xml:space="preserve">Прочие субсидии  </t>
  </si>
  <si>
    <t>902 2 02 29999 05 0000 150</t>
  </si>
  <si>
    <t xml:space="preserve">Прочие субсидии бюджетам муниципальных районов </t>
  </si>
  <si>
    <t>903 2 02 29999 05 0000 150</t>
  </si>
  <si>
    <t>912 2 02 29999 05 0000 150</t>
  </si>
  <si>
    <t>936 2 02 29999 05 0000 150</t>
  </si>
  <si>
    <t>000 2 02 30000 00 0000 150</t>
  </si>
  <si>
    <t>Субвенции бюджетам бюджетной системы Российской Федерации</t>
  </si>
  <si>
    <t>000 2 02 30024 00 0000 150</t>
  </si>
  <si>
    <t>Субвенции местным бюджетам на выполнение передаваемых полномолчий субъектов Российской Федерации</t>
  </si>
  <si>
    <t>Субвенции  бюджетам  муниципальных районов на выполнение передаваемых полномолчий субъектов Российской Федерации</t>
  </si>
  <si>
    <t>912 2 02 30024 05 0000 150</t>
  </si>
  <si>
    <t>936 2 02 30024 05 0000 150</t>
  </si>
  <si>
    <t>000 2 02 30027 00 0000 150</t>
  </si>
  <si>
    <t xml:space="preserve">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
</t>
  </si>
  <si>
    <t>936 2 02 30027 05 0000 150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</si>
  <si>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</si>
  <si>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000 2 02 30029 00 0000 150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</si>
  <si>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</si>
  <si>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903 2 02 30029 05 0000 150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</si>
  <si>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</si>
  <si>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000 2 02 35082 00 0000 150</t>
  </si>
  <si>
    <t>936 2 02 35082 05 0000 150</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</si>
  <si>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</si>
  <si>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</si>
  <si>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936 2 02 35120 05 0000 150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</si>
  <si>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</si>
  <si>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000 2 02 39999 00 0000 150</t>
  </si>
  <si>
    <t>Прочие субвенции</t>
  </si>
  <si>
    <t>903 2 02 39999 05 0000 150</t>
  </si>
  <si>
    <t xml:space="preserve">Прочие субвенции бюджетам муниципальных районов </t>
  </si>
  <si>
    <t>000 2 02 40000 00 0000 150</t>
  </si>
  <si>
    <t xml:space="preserve">Иные межбюджетные трансферты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</si>
  <si>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</si>
  <si>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</si>
  <si>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912 2 02 40014 05 0000 150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</si>
  <si>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</si>
  <si>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936 2 02 40014 05 0000 150</t>
  </si>
  <si>
    <t>000 2 02 45303 00 0000 150</t>
  </si>
  <si>
    <t>903 2 02 45303 05 0000 150</t>
  </si>
  <si>
    <t>000 2 02 49999 00 0000 150</t>
  </si>
  <si>
    <t>Прочие межбюджетные трансферты, передаваемые бюджетам</t>
  </si>
  <si>
    <t>903 2 02 49999 05 0000 150</t>
  </si>
  <si>
    <t>Прочие межбюджетные трансферты, передаваемые бюджетам муниципальных районов</t>
  </si>
  <si>
    <t>936 2 02 49999 05 0000 150</t>
  </si>
  <si>
    <t>000 2 07 00000 00 0000 000</t>
  </si>
  <si>
    <t>ПРОЧИЕ БЕЗВОЗМЕЗДНЫЕ ПОСТУПЛЕНИЯ</t>
  </si>
  <si>
    <t>000 2 07 05000 05 0000 150</t>
  </si>
  <si>
    <t xml:space="preserve">Прочие безвозмездные поступления в бюджеты муниципальных районов </t>
  </si>
  <si>
    <t>903 2 07 05020 05 0000 150</t>
  </si>
  <si>
    <t>Поступления от денежных пожертвований, предоставляемых физическими лицами получателям средств бюджетов муниципальных районов</t>
  </si>
  <si>
    <t>ВСЕГО ДОХОДОВ</t>
  </si>
  <si>
    <t>Фактически поступило                         (тыс. рублей)</t>
  </si>
  <si>
    <t>Процент исполнения (%)</t>
  </si>
  <si>
    <t>000 1 14 00000 00 0000 000</t>
  </si>
  <si>
    <t>ДОХОДЫ ОТ ПРОДАЖИ МАТЕРИАЛЬНЫХ И НЕМАТЕРИАЛЬНЫХ АКТИВОВ</t>
  </si>
  <si>
    <t>000 1 14 06000 00 0000 430</t>
  </si>
  <si>
    <t>Доходы от продажи земельных участков, находящихся в государственной и муниципальной собственности</t>
  </si>
  <si>
    <t xml:space="preserve">000 1 14 06010 00 0000 430 </t>
  </si>
  <si>
    <t>Доходы от продажи земельных участков, государственная собственность на которые не разграничена</t>
  </si>
  <si>
    <t>936 1 14 06013 05 0000 430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</si>
  <si>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</si>
  <si>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980 1 14 06013 13 0000 430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</si>
  <si>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</si>
  <si>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738 1 16 01093 01 0000 140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</si>
  <si>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</si>
  <si>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</si>
  <si>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710 1 16 11050 01 0000 140</t>
  </si>
  <si>
    <t>902 2 02 30024 05 0000 150</t>
  </si>
  <si>
    <t>903 2 02 30024 05 0000 150</t>
  </si>
  <si>
    <t>к отчету</t>
  </si>
  <si>
    <t xml:space="preserve">Приложение № 1 </t>
  </si>
  <si>
    <t>Субвенции  бюджетам  муниципальных районов на выполнение передаваемых полномочий субъектов Российской Федерации</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</si>
  <si>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</si>
  <si>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</si>
  <si>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</si>
  <si>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</si>
  <si>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936 1 14 02053 05 0000 410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</si>
  <si>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</si>
  <si>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936 1 17 15030 05 0000 150</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</si>
  <si>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</si>
  <si>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</si>
  <si>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936 1 14 06025 05 0000 430 </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</si>
  <si>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</si>
  <si>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000 1 16 10000 00 0000 140</t>
  </si>
  <si>
    <t>Платежи в целях возмещения причиненного ущерба (убытков)</t>
  </si>
  <si>
    <t>План                (сумма тыс. рублей)</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</si>
  <si>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</si>
  <si>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</si>
  <si>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182 1 01 02140 01 0000 110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</si>
  <si>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</si>
  <si>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000 1 11 05070 00 0000 120</t>
  </si>
  <si>
    <t>Доходы от сдачи в аренду имущества, составляющего государственную (муниципальную) казну (за исключением земельных участков)</t>
  </si>
  <si>
    <t>936 1 11 05075 05 0000 120</t>
  </si>
  <si>
    <t>Доходы от сдачи в аренду имущества, составляющего казну муниципальных районов (за исключением земельных участков)</t>
  </si>
  <si>
    <t>836 1 16 01073 01 0000 140</t>
  </si>
  <si>
    <t>0001 16 01123 01 0000 140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</si>
  <si>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</si>
  <si>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836 1 16 01123 01 0000 140</t>
  </si>
  <si>
    <t>076 1 16 11050 01 0000 140</t>
  </si>
  <si>
    <t>000 1 16 10032 05 0000 140</t>
  </si>
  <si>
    <t>936 1 16 10032 05 0000 140</t>
  </si>
  <si>
    <t>000 2 02 25513 00 0000 150</t>
  </si>
  <si>
    <t>Субсидии бюджетам на развитие сети учреждений культурно-досугового типа</t>
  </si>
  <si>
    <t>902 2 02 25513 05 0000 150</t>
  </si>
  <si>
    <t>Субсидии бюджетам муниципальных районов на развитие сети учреждений культурно-досугового типа</t>
  </si>
  <si>
    <t>000 2 19 00000 00 0000 000</t>
  </si>
  <si>
    <t>ВОЗВРАТ ОСТАТКОВ СУБСИДИЙ, СУБВЕНЦИЙ И ИНЫХ МЕЖБЮДЖЕТНЫХ ТРАНСФЕРТОВ, ИМЕЮЩИХ ЦЕЛЕВОЕ НАЗНАЧЕНИЕ,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</si>
  <si>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</si>
  <si>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</si>
  <si>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</si>
  <si>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</si>
  <si>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</si>
  <si>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</si>
  <si>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</si>
  <si>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</si>
  <si>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</si>
  <si>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000 1 16 10030 05 0000 140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</si>
  <si>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</si>
  <si>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</si>
  <si>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</si>
  <si>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</si>
  <si>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</si>
  <si>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</si>
  <si>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</si>
  <si>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</si>
  <si>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000 1 08 0715 01 0000 110</t>
  </si>
  <si>
    <t>Государственная пошлина за выдачу разрешения на установку рекламной конструкции</t>
  </si>
  <si>
    <t>936 1 08 0715 01 0000 110</t>
  </si>
  <si>
    <t>903 1 17 15030 05 0000 150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</si>
  <si>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</si>
  <si>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903 2 07 05030 05 0000 150</t>
  </si>
  <si>
    <t>Прочие безвозмездные поступления в бюджеты муниципальных районов</t>
  </si>
  <si>
    <t>936 2 19 60010 05 0000 150</t>
  </si>
  <si>
    <t>000 1 16 07000 00 0000 140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</si>
  <si>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</si>
  <si>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</si>
  <si>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</si>
  <si>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936 1 16 07010 05 0000 140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</si>
  <si>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</si>
  <si>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Объем поступления  доходов бюджета Белохолуницкого муниципального района по кодам классификации доходов бюджетов за 9 месяцев 2024  года</t>
  </si>
  <si>
    <t>000 1 13 02990 00 0000 130</t>
  </si>
  <si>
    <t>Прочие доходы от компенсации затрат государства</t>
  </si>
  <si>
    <t>902 1 13 02995 05 0000 130</t>
  </si>
  <si>
    <t>Прочие доходы от компенсации затрат бюджетов муниципальных районов</t>
  </si>
  <si>
    <t>000 1 14 02050 05 0000 440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</si>
  <si>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</si>
  <si>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936 1 14 02053 05 0000 440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</si>
  <si>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</si>
  <si>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936 1 16 07090 05 0000 140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</si>
  <si>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</si>
  <si>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936 1 16 07090 00 0000 140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</si>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</sst>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1"/>
      <color theme="1"/>
      <name val="Calibri"/>
      <family val="2"/>
      <charset val="204"/>
      <scheme val="minor"/>
    </font>
    <font>
      <sz val="10"/>
      <name val="Arial Cyr"/>
      <charset val="204"/>
    </font>
    <font>
      <sz val="10"/>
      <name val="Times New Roman"/>
      <family val="1"/>
    </font>
    <font>
      <sz val="10"/>
      <name val="Times New Roman"/>
      <family val="1"/>
      <charset val="204"/>
    </font>
    <font>
      <b/>
      <sz val="10"/>
      <name val="Times New Roman"/>
      <family val="1"/>
    </font>
    <font>
      <b/>
      <sz val="10"/>
      <name val="Times New Roman"/>
      <family val="1"/>
      <charset val="204"/>
    </font>
    <font>
      <sz val="11"/>
      <color theme="1"/>
      <name val="Times New Roman"/>
      <family val="1"/>
      <charset val="204"/>
    </font>
    <font>
      <sz val="12"/>
      <color theme="1"/>
      <name val="Times New Roman"/>
      <family val="1"/>
      <charset val="204"/>
    </font>
    <font>
      <u/>
      <sz val="11"/>
      <color theme="10"/>
      <name val="Calibri"/>
      <family val="2"/>
      <charset val="204"/>
      <scheme val="minor"/>
    </font>
    <font>
      <b/>
      <sz val="9"/>
      <name val="Times New Roman"/>
      <family val="1"/>
    </font>
    <font>
      <sz val="9"/>
      <name val="Times New Roman"/>
      <family val="1"/>
    </font>
    <font>
      <sz val="9"/>
      <name val="Times New Roman"/>
      <family val="1"/>
      <charset val="204"/>
    </font>
    <font>
      <b/>
      <sz val="9"/>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8" fillId="0" borderId="0" applyNumberFormat="0" applyFill="0" applyBorder="0" applyAlignment="0" applyProtection="0"/>
  </cellStyleXfs>
  <cellXfs count="83">
    <xf numFmtId="0" fontId="0" fillId="0" borderId="0" xfId="0"/>
    <xf numFmtId="0" fontId="4" fillId="2" borderId="1" xfId="1" applyFont="1" applyFill="1" applyBorder="1" applyAlignment="1">
      <alignment horizontal="left" vertical="top" wrapText="1"/>
    </xf>
    <xf numFmtId="2" fontId="5" fillId="0" borderId="1" xfId="1" applyNumberFormat="1" applyFont="1" applyBorder="1" applyAlignment="1">
      <alignment horizontal="center" vertical="top"/>
    </xf>
    <xf numFmtId="2" fontId="3" fillId="0" borderId="1" xfId="1" applyNumberFormat="1" applyFont="1" applyBorder="1" applyAlignment="1">
      <alignment horizontal="center" vertical="top"/>
    </xf>
    <xf numFmtId="0" fontId="7" fillId="0" borderId="0" xfId="0" applyFont="1"/>
    <xf numFmtId="0" fontId="7" fillId="0" borderId="0" xfId="0" applyFont="1" applyAlignment="1"/>
    <xf numFmtId="2" fontId="5" fillId="0" borderId="1" xfId="1" applyNumberFormat="1" applyFont="1" applyBorder="1" applyAlignment="1">
      <alignment horizontal="center" vertical="top" wrapText="1"/>
    </xf>
    <xf numFmtId="2" fontId="3" fillId="0" borderId="1" xfId="1" applyNumberFormat="1" applyFont="1" applyFill="1" applyBorder="1" applyAlignment="1">
      <alignment horizontal="center" vertical="top"/>
    </xf>
    <xf numFmtId="164" fontId="5" fillId="0" borderId="1" xfId="1" applyNumberFormat="1" applyFont="1" applyBorder="1" applyAlignment="1">
      <alignment horizontal="center" vertical="top"/>
    </xf>
    <xf numFmtId="0" fontId="6" fillId="0" borderId="0" xfId="0" applyFont="1" applyAlignment="1">
      <alignment horizontal="left" vertical="top"/>
    </xf>
    <xf numFmtId="0" fontId="9" fillId="2" borderId="1" xfId="1" applyFont="1" applyFill="1" applyBorder="1" applyAlignment="1">
      <alignment horizontal="left" vertical="top" wrapText="1"/>
    </xf>
    <xf numFmtId="0" fontId="10" fillId="2" borderId="1" xfId="1" applyFont="1" applyFill="1" applyBorder="1" applyAlignment="1">
      <alignment horizontal="left" vertical="top" wrapText="1"/>
    </xf>
    <xf numFmtId="0" fontId="9" fillId="0" borderId="1" xfId="1" applyFont="1" applyBorder="1" applyAlignment="1">
      <alignment horizontal="left" vertical="top" wrapText="1"/>
    </xf>
    <xf numFmtId="0" fontId="10" fillId="0" borderId="1" xfId="1" applyFont="1" applyBorder="1" applyAlignment="1">
      <alignment horizontal="justify" vertical="top" wrapText="1"/>
    </xf>
    <xf numFmtId="0" fontId="10" fillId="0" borderId="1" xfId="1" applyFont="1" applyBorder="1" applyAlignment="1">
      <alignment horizontal="left" vertical="top"/>
    </xf>
    <xf numFmtId="0" fontId="10" fillId="0" borderId="1" xfId="1" applyFont="1" applyBorder="1" applyAlignment="1">
      <alignment horizontal="left" vertical="top" wrapText="1"/>
    </xf>
    <xf numFmtId="0" fontId="11"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10" fillId="0" borderId="1" xfId="0" applyFont="1" applyBorder="1" applyAlignment="1">
      <alignment horizontal="left" vertical="top"/>
    </xf>
    <xf numFmtId="0" fontId="12" fillId="0" borderId="1" xfId="1" applyFont="1" applyBorder="1" applyAlignment="1">
      <alignment horizontal="left" vertical="top" wrapText="1"/>
    </xf>
    <xf numFmtId="0" fontId="2" fillId="0" borderId="3" xfId="1" applyNumberFormat="1" applyFont="1" applyBorder="1" applyAlignment="1">
      <alignment horizontal="left" vertical="top" wrapText="1"/>
    </xf>
    <xf numFmtId="0" fontId="2" fillId="0" borderId="2" xfId="1" applyNumberFormat="1" applyFont="1" applyBorder="1" applyAlignment="1">
      <alignment horizontal="left" vertical="top" wrapText="1"/>
    </xf>
    <xf numFmtId="0" fontId="2" fillId="3" borderId="3" xfId="1" applyFont="1" applyFill="1" applyBorder="1" applyAlignment="1">
      <alignment horizontal="left" vertical="top" wrapText="1"/>
    </xf>
    <xf numFmtId="0" fontId="2" fillId="3" borderId="2" xfId="1" applyFont="1" applyFill="1" applyBorder="1" applyAlignment="1">
      <alignment horizontal="left" vertical="top" wrapText="1"/>
    </xf>
    <xf numFmtId="0" fontId="2" fillId="0" borderId="3" xfId="1" applyFont="1" applyBorder="1" applyAlignment="1">
      <alignment horizontal="left" vertical="top" wrapText="1"/>
    </xf>
    <xf numFmtId="0" fontId="2" fillId="0" borderId="2" xfId="1" applyFont="1" applyBorder="1" applyAlignment="1">
      <alignment horizontal="left" vertical="top" wrapText="1"/>
    </xf>
    <xf numFmtId="0" fontId="3" fillId="2" borderId="3" xfId="1" applyFont="1" applyFill="1" applyBorder="1" applyAlignment="1">
      <alignment horizontal="left" vertical="top" wrapText="1"/>
    </xf>
    <xf numFmtId="0" fontId="3" fillId="2" borderId="2" xfId="1" applyFont="1" applyFill="1" applyBorder="1" applyAlignment="1">
      <alignment horizontal="left" vertical="top" wrapText="1"/>
    </xf>
    <xf numFmtId="0" fontId="3" fillId="0" borderId="3" xfId="1" applyFont="1" applyBorder="1" applyAlignment="1">
      <alignment horizontal="left" vertical="top" wrapText="1"/>
    </xf>
    <xf numFmtId="0" fontId="3" fillId="0" borderId="2" xfId="1" applyFont="1" applyBorder="1" applyAlignment="1">
      <alignment horizontal="left" vertical="top" wrapText="1"/>
    </xf>
    <xf numFmtId="0" fontId="2" fillId="2" borderId="3"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3" borderId="3" xfId="1" applyNumberFormat="1" applyFont="1" applyFill="1" applyBorder="1" applyAlignment="1">
      <alignment horizontal="left" vertical="top" wrapText="1"/>
    </xf>
    <xf numFmtId="0" fontId="2" fillId="3" borderId="2" xfId="1" applyNumberFormat="1" applyFont="1" applyFill="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4" fillId="0" borderId="3" xfId="1" applyNumberFormat="1" applyFont="1" applyBorder="1" applyAlignment="1">
      <alignment horizontal="left" vertical="top" wrapText="1"/>
    </xf>
    <xf numFmtId="0" fontId="4" fillId="0" borderId="2" xfId="1" applyNumberFormat="1" applyFont="1" applyBorder="1" applyAlignment="1">
      <alignment horizontal="left" vertical="top" wrapText="1"/>
    </xf>
    <xf numFmtId="0" fontId="5" fillId="0" borderId="3" xfId="1" applyNumberFormat="1" applyFont="1" applyBorder="1" applyAlignment="1">
      <alignment horizontal="left" vertical="top" wrapText="1"/>
    </xf>
    <xf numFmtId="0" fontId="5" fillId="0" borderId="2" xfId="1" applyNumberFormat="1" applyFont="1" applyBorder="1" applyAlignment="1">
      <alignment horizontal="left" vertical="top" wrapText="1"/>
    </xf>
    <xf numFmtId="0" fontId="2" fillId="0" borderId="3" xfId="1" applyFont="1" applyBorder="1" applyAlignment="1">
      <alignment horizontal="left" wrapText="1"/>
    </xf>
    <xf numFmtId="0" fontId="2" fillId="0" borderId="2" xfId="1" applyFont="1" applyBorder="1" applyAlignment="1">
      <alignment horizontal="left" wrapText="1"/>
    </xf>
    <xf numFmtId="0" fontId="1" fillId="0" borderId="2" xfId="1" applyFont="1" applyBorder="1" applyAlignment="1">
      <alignment horizontal="left"/>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3" fillId="2" borderId="3" xfId="0" applyNumberFormat="1" applyFont="1" applyFill="1" applyBorder="1" applyAlignment="1">
      <alignment horizontal="left" vertical="top" wrapText="1"/>
    </xf>
    <xf numFmtId="0" fontId="3" fillId="2" borderId="2" xfId="0" applyNumberFormat="1" applyFont="1" applyFill="1" applyBorder="1" applyAlignment="1">
      <alignment horizontal="left" vertical="top" wrapText="1"/>
    </xf>
    <xf numFmtId="0" fontId="4" fillId="2" borderId="3" xfId="1" applyFont="1" applyFill="1" applyBorder="1" applyAlignment="1">
      <alignment horizontal="left" vertical="top" wrapText="1"/>
    </xf>
    <xf numFmtId="0" fontId="4" fillId="2" borderId="2" xfId="1" applyFont="1" applyFill="1" applyBorder="1" applyAlignment="1">
      <alignment horizontal="left" vertical="top" wrapText="1"/>
    </xf>
    <xf numFmtId="0" fontId="4" fillId="2" borderId="3" xfId="1" applyFont="1" applyFill="1" applyBorder="1" applyAlignment="1">
      <alignment vertical="top" wrapText="1"/>
    </xf>
    <xf numFmtId="0" fontId="4" fillId="2" borderId="2" xfId="1" applyFont="1" applyFill="1" applyBorder="1" applyAlignment="1">
      <alignment vertical="top" wrapText="1"/>
    </xf>
    <xf numFmtId="0" fontId="3" fillId="2" borderId="3" xfId="1" applyNumberFormat="1" applyFont="1" applyFill="1" applyBorder="1" applyAlignment="1">
      <alignment horizontal="left" vertical="top" wrapText="1"/>
    </xf>
    <xf numFmtId="0" fontId="3" fillId="2" borderId="2" xfId="1" applyNumberFormat="1" applyFont="1" applyFill="1" applyBorder="1" applyAlignment="1">
      <alignment horizontal="left" vertical="top" wrapText="1"/>
    </xf>
    <xf numFmtId="0" fontId="4" fillId="0" borderId="3" xfId="1" applyFont="1" applyBorder="1" applyAlignment="1">
      <alignment horizontal="left" vertical="top" wrapText="1"/>
    </xf>
    <xf numFmtId="0" fontId="4" fillId="0" borderId="2" xfId="1" applyFont="1" applyBorder="1" applyAlignment="1">
      <alignment horizontal="left" vertical="top" wrapText="1"/>
    </xf>
    <xf numFmtId="0" fontId="3" fillId="2" borderId="3" xfId="0" applyFont="1" applyFill="1" applyBorder="1" applyAlignment="1">
      <alignment horizontal="left" vertical="top" wrapText="1"/>
    </xf>
    <xf numFmtId="0" fontId="3" fillId="2" borderId="2" xfId="0" applyFont="1" applyFill="1" applyBorder="1" applyAlignment="1">
      <alignment horizontal="left" vertical="top" wrapText="1"/>
    </xf>
    <xf numFmtId="0" fontId="2" fillId="2" borderId="3" xfId="1" applyNumberFormat="1" applyFont="1" applyFill="1" applyBorder="1" applyAlignment="1">
      <alignment horizontal="left" vertical="top" wrapText="1"/>
    </xf>
    <xf numFmtId="0" fontId="2" fillId="2" borderId="2" xfId="1" applyNumberFormat="1"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2" borderId="4" xfId="1" applyFont="1" applyFill="1" applyBorder="1" applyAlignment="1">
      <alignment horizontal="center" vertical="top" wrapText="1"/>
    </xf>
    <xf numFmtId="0" fontId="2" fillId="2" borderId="5" xfId="1" applyFont="1" applyFill="1" applyBorder="1" applyAlignment="1">
      <alignment horizontal="center" vertical="top" wrapText="1"/>
    </xf>
    <xf numFmtId="0" fontId="2" fillId="2" borderId="6" xfId="1" applyFont="1" applyFill="1" applyBorder="1" applyAlignment="1">
      <alignment horizontal="center" vertical="top" wrapText="1"/>
    </xf>
    <xf numFmtId="0" fontId="2" fillId="2" borderId="7" xfId="1" applyFont="1" applyFill="1" applyBorder="1" applyAlignment="1">
      <alignment horizontal="center" vertical="top" wrapText="1"/>
    </xf>
    <xf numFmtId="0" fontId="3" fillId="0" borderId="3" xfId="0" applyFont="1" applyBorder="1" applyAlignment="1">
      <alignment horizontal="left" wrapText="1"/>
    </xf>
    <xf numFmtId="0" fontId="3" fillId="0" borderId="2" xfId="0" applyFont="1" applyBorder="1" applyAlignment="1">
      <alignment horizontal="left"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6" fillId="0" borderId="0" xfId="0" applyFont="1" applyAlignment="1">
      <alignment horizontal="left" vertical="top"/>
    </xf>
    <xf numFmtId="0" fontId="7" fillId="0" borderId="0" xfId="0" applyFont="1" applyAlignment="1">
      <alignment horizontal="center" wrapText="1"/>
    </xf>
    <xf numFmtId="0" fontId="2" fillId="0" borderId="1" xfId="1" applyFont="1" applyBorder="1" applyAlignment="1">
      <alignment horizontal="center" vertical="top" wrapText="1"/>
    </xf>
    <xf numFmtId="0" fontId="2" fillId="0" borderId="8" xfId="1" applyFont="1" applyBorder="1" applyAlignment="1">
      <alignment horizontal="center" vertical="top" wrapText="1"/>
    </xf>
    <xf numFmtId="0" fontId="2" fillId="0" borderId="9" xfId="1" applyFont="1" applyBorder="1" applyAlignment="1">
      <alignment horizontal="center" vertical="top" wrapText="1"/>
    </xf>
    <xf numFmtId="0" fontId="3" fillId="0" borderId="8" xfId="1" applyFont="1" applyBorder="1" applyAlignment="1">
      <alignment horizontal="center" vertical="top" wrapText="1"/>
    </xf>
    <xf numFmtId="0" fontId="3" fillId="0" borderId="9" xfId="1" applyFont="1" applyBorder="1" applyAlignment="1">
      <alignment horizontal="center" vertical="top" wrapText="1"/>
    </xf>
    <xf numFmtId="0" fontId="2" fillId="2" borderId="1" xfId="1" applyFont="1" applyFill="1" applyBorder="1" applyAlignment="1">
      <alignment horizontal="center" vertical="top" wrapText="1"/>
    </xf>
    <xf numFmtId="0" fontId="3" fillId="0" borderId="3" xfId="1" applyFont="1" applyBorder="1" applyAlignment="1">
      <alignment horizontal="left" vertical="center" wrapText="1"/>
    </xf>
    <xf numFmtId="0" fontId="3" fillId="0" borderId="2" xfId="1"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2" xfId="0" applyFont="1" applyBorder="1" applyAlignment="1">
      <alignment horizontal="left" vertical="center" wrapText="1"/>
    </xf>
  </cellXfs>
  <cellStyles count="4">
    <cellStyle name="Гиперссылка" xfId="3" builtinId="8"/>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login.consultant.ru/link/?req=doc&amp;base=LAW&amp;n=443766&amp;dst=100655&amp;field=134&amp;date=19.04.2023" TargetMode="External"/><Relationship Id="rId1" Type="http://schemas.openxmlformats.org/officeDocument/2006/relationships/hyperlink" Target="https://login.consultant.ru/link/?req=doc&amp;base=LAW&amp;n=443766&amp;dst=100655&amp;field=134&amp;date=19.04.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2"/>
  <sheetViews>
    <sheetView tabSelected="1" topLeftCell="A208" zoomScaleNormal="100" workbookViewId="0">
      <selection activeCell="F135" sqref="F135"/>
    </sheetView>
  </sheetViews>
  <sheetFormatPr defaultRowHeight="14.4" x14ac:dyDescent="0.3"/>
  <cols>
    <col min="1" max="1" width="21.6640625" customWidth="1"/>
    <col min="3" max="3" width="26.44140625" customWidth="1"/>
    <col min="4" max="4" width="11.88671875" customWidth="1"/>
    <col min="5" max="5" width="11" customWidth="1"/>
    <col min="6" max="6" width="9.21875" customWidth="1"/>
  </cols>
  <sheetData>
    <row r="1" spans="1:6" ht="17.399999999999999" customHeight="1" x14ac:dyDescent="0.3">
      <c r="A1" s="4"/>
      <c r="B1" s="4"/>
      <c r="C1" s="4"/>
      <c r="D1" s="69" t="s">
        <v>302</v>
      </c>
      <c r="E1" s="69"/>
      <c r="F1" s="5"/>
    </row>
    <row r="2" spans="1:6" ht="16.8" customHeight="1" x14ac:dyDescent="0.3">
      <c r="A2" s="4"/>
      <c r="B2" s="4"/>
      <c r="C2" s="4"/>
      <c r="D2" s="9" t="s">
        <v>301</v>
      </c>
      <c r="E2" s="9"/>
      <c r="F2" s="5"/>
    </row>
    <row r="3" spans="1:6" ht="21.6" customHeight="1" x14ac:dyDescent="0.3">
      <c r="A3" s="4"/>
      <c r="B3" s="4"/>
      <c r="C3" s="4"/>
      <c r="D3" s="9"/>
      <c r="E3" s="9"/>
      <c r="F3" s="5"/>
    </row>
    <row r="4" spans="1:6" ht="36.6" customHeight="1" x14ac:dyDescent="0.3">
      <c r="A4" s="70" t="s">
        <v>371</v>
      </c>
      <c r="B4" s="70"/>
      <c r="C4" s="70"/>
      <c r="D4" s="70"/>
      <c r="E4" s="70"/>
      <c r="F4" s="70"/>
    </row>
    <row r="6" spans="1:6" ht="14.4" customHeight="1" x14ac:dyDescent="0.3">
      <c r="A6" s="76" t="s">
        <v>0</v>
      </c>
      <c r="B6" s="61" t="s">
        <v>1</v>
      </c>
      <c r="C6" s="62"/>
      <c r="D6" s="71" t="s">
        <v>317</v>
      </c>
      <c r="E6" s="72" t="s">
        <v>283</v>
      </c>
      <c r="F6" s="74" t="s">
        <v>284</v>
      </c>
    </row>
    <row r="7" spans="1:6" ht="37.200000000000003" customHeight="1" x14ac:dyDescent="0.3">
      <c r="A7" s="76"/>
      <c r="B7" s="63"/>
      <c r="C7" s="64"/>
      <c r="D7" s="71"/>
      <c r="E7" s="73"/>
      <c r="F7" s="75"/>
    </row>
    <row r="8" spans="1:6" ht="31.2" customHeight="1" x14ac:dyDescent="0.3">
      <c r="A8" s="10" t="s">
        <v>2</v>
      </c>
      <c r="B8" s="49" t="s">
        <v>3</v>
      </c>
      <c r="C8" s="50"/>
      <c r="D8" s="6">
        <f>D9+D17+D27+D39+D42+D47+D66+D73+D82+D94+D147</f>
        <v>169080.07</v>
      </c>
      <c r="E8" s="6">
        <f>E9+E17+E27+E39+E42+E47+E66+E73+E82+E94+E147</f>
        <v>131705.82</v>
      </c>
      <c r="F8" s="8">
        <f>E8/D8</f>
        <v>0.77895531980794663</v>
      </c>
    </row>
    <row r="9" spans="1:6" ht="18.600000000000001" customHeight="1" x14ac:dyDescent="0.3">
      <c r="A9" s="10" t="s">
        <v>4</v>
      </c>
      <c r="B9" s="49" t="s">
        <v>5</v>
      </c>
      <c r="C9" s="50"/>
      <c r="D9" s="2">
        <f>D10</f>
        <v>47230.7</v>
      </c>
      <c r="E9" s="2">
        <f>E10</f>
        <v>34070.010000000009</v>
      </c>
      <c r="F9" s="8">
        <f t="shared" ref="F9:F72" si="0">E9/D9</f>
        <v>0.72135306061523563</v>
      </c>
    </row>
    <row r="10" spans="1:6" ht="15" customHeight="1" x14ac:dyDescent="0.3">
      <c r="A10" s="11" t="s">
        <v>6</v>
      </c>
      <c r="B10" s="22" t="s">
        <v>7</v>
      </c>
      <c r="C10" s="23"/>
      <c r="D10" s="3">
        <f>D11+D12+D13+D14+D15+D16</f>
        <v>47230.7</v>
      </c>
      <c r="E10" s="3">
        <f>E11+E12+E13+E14+E15+E16</f>
        <v>34070.010000000009</v>
      </c>
      <c r="F10" s="8">
        <f t="shared" si="0"/>
        <v>0.72135306061523563</v>
      </c>
    </row>
    <row r="11" spans="1:6" ht="145.80000000000001" customHeight="1" x14ac:dyDescent="0.3">
      <c r="A11" s="11" t="s">
        <v>8</v>
      </c>
      <c r="B11" s="22" t="s">
        <v>349</v>
      </c>
      <c r="C11" s="23"/>
      <c r="D11" s="3">
        <v>46591.199999999997</v>
      </c>
      <c r="E11" s="3">
        <v>33155.65</v>
      </c>
      <c r="F11" s="8">
        <f t="shared" si="0"/>
        <v>0.71162902007246009</v>
      </c>
    </row>
    <row r="12" spans="1:6" ht="148.19999999999999" customHeight="1" x14ac:dyDescent="0.3">
      <c r="A12" s="11" t="s">
        <v>9</v>
      </c>
      <c r="B12" s="22" t="s">
        <v>10</v>
      </c>
      <c r="C12" s="23"/>
      <c r="D12" s="3">
        <v>149</v>
      </c>
      <c r="E12" s="3">
        <v>18.41</v>
      </c>
      <c r="F12" s="8">
        <f t="shared" si="0"/>
        <v>0.12355704697986578</v>
      </c>
    </row>
    <row r="13" spans="1:6" ht="122.4" customHeight="1" x14ac:dyDescent="0.3">
      <c r="A13" s="11" t="s">
        <v>11</v>
      </c>
      <c r="B13" s="22" t="s">
        <v>350</v>
      </c>
      <c r="C13" s="23"/>
      <c r="D13" s="3">
        <v>156.29</v>
      </c>
      <c r="E13" s="3">
        <v>373.65</v>
      </c>
      <c r="F13" s="8">
        <f t="shared" si="0"/>
        <v>2.390747968520059</v>
      </c>
    </row>
    <row r="14" spans="1:6" ht="186.6" customHeight="1" x14ac:dyDescent="0.3">
      <c r="A14" s="11" t="s">
        <v>12</v>
      </c>
      <c r="B14" s="28" t="s">
        <v>351</v>
      </c>
      <c r="C14" s="29"/>
      <c r="D14" s="3">
        <v>25</v>
      </c>
      <c r="E14" s="3">
        <v>27.43</v>
      </c>
      <c r="F14" s="8">
        <f t="shared" si="0"/>
        <v>1.0972</v>
      </c>
    </row>
    <row r="15" spans="1:6" ht="92.4" customHeight="1" x14ac:dyDescent="0.3">
      <c r="A15" s="11" t="s">
        <v>13</v>
      </c>
      <c r="B15" s="28" t="s">
        <v>352</v>
      </c>
      <c r="C15" s="29"/>
      <c r="D15" s="3">
        <v>150</v>
      </c>
      <c r="E15" s="3">
        <v>208.23</v>
      </c>
      <c r="F15" s="8">
        <f t="shared" si="0"/>
        <v>1.3881999999999999</v>
      </c>
    </row>
    <row r="16" spans="1:6" ht="94.2" customHeight="1" x14ac:dyDescent="0.3">
      <c r="A16" s="11" t="s">
        <v>320</v>
      </c>
      <c r="B16" s="28" t="s">
        <v>321</v>
      </c>
      <c r="C16" s="29"/>
      <c r="D16" s="3">
        <v>159.21</v>
      </c>
      <c r="E16" s="3">
        <v>286.64</v>
      </c>
      <c r="F16" s="8">
        <f t="shared" si="0"/>
        <v>1.8003894227749511</v>
      </c>
    </row>
    <row r="17" spans="1:6" ht="56.4" customHeight="1" x14ac:dyDescent="0.3">
      <c r="A17" s="10" t="s">
        <v>14</v>
      </c>
      <c r="B17" s="47" t="s">
        <v>15</v>
      </c>
      <c r="C17" s="48"/>
      <c r="D17" s="2">
        <f>D18</f>
        <v>5004.5999999999995</v>
      </c>
      <c r="E17" s="2">
        <f>E18</f>
        <v>3577.2599999999998</v>
      </c>
      <c r="F17" s="8">
        <f t="shared" si="0"/>
        <v>0.71479438916197102</v>
      </c>
    </row>
    <row r="18" spans="1:6" ht="43.8" customHeight="1" x14ac:dyDescent="0.3">
      <c r="A18" s="11" t="s">
        <v>16</v>
      </c>
      <c r="B18" s="22" t="s">
        <v>17</v>
      </c>
      <c r="C18" s="23"/>
      <c r="D18" s="3">
        <f>D19+D21+D23+D25</f>
        <v>5004.5999999999995</v>
      </c>
      <c r="E18" s="3">
        <f>E19+E21+E23+E25</f>
        <v>3577.2599999999998</v>
      </c>
      <c r="F18" s="8">
        <f t="shared" si="0"/>
        <v>0.71479438916197102</v>
      </c>
    </row>
    <row r="19" spans="1:6" ht="95.4" customHeight="1" x14ac:dyDescent="0.3">
      <c r="A19" s="11" t="s">
        <v>18</v>
      </c>
      <c r="B19" s="22" t="s">
        <v>19</v>
      </c>
      <c r="C19" s="23"/>
      <c r="D19" s="3">
        <f>D20</f>
        <v>2610.1</v>
      </c>
      <c r="E19" s="3">
        <f>E20</f>
        <v>1856.25</v>
      </c>
      <c r="F19" s="8">
        <f t="shared" si="0"/>
        <v>0.71117964828933755</v>
      </c>
    </row>
    <row r="20" spans="1:6" ht="160.80000000000001" customHeight="1" x14ac:dyDescent="0.3">
      <c r="A20" s="11" t="s">
        <v>20</v>
      </c>
      <c r="B20" s="24" t="s">
        <v>21</v>
      </c>
      <c r="C20" s="25"/>
      <c r="D20" s="3">
        <v>2610.1</v>
      </c>
      <c r="E20" s="3">
        <v>1856.25</v>
      </c>
      <c r="F20" s="8">
        <f t="shared" si="0"/>
        <v>0.71117964828933755</v>
      </c>
    </row>
    <row r="21" spans="1:6" ht="121.2" customHeight="1" x14ac:dyDescent="0.3">
      <c r="A21" s="11" t="s">
        <v>22</v>
      </c>
      <c r="B21" s="57" t="s">
        <v>23</v>
      </c>
      <c r="C21" s="58"/>
      <c r="D21" s="3">
        <f>D22</f>
        <v>12.4</v>
      </c>
      <c r="E21" s="3">
        <f>E22</f>
        <v>10.61</v>
      </c>
      <c r="F21" s="8">
        <f t="shared" si="0"/>
        <v>0.85564516129032253</v>
      </c>
    </row>
    <row r="22" spans="1:6" ht="174" customHeight="1" x14ac:dyDescent="0.3">
      <c r="A22" s="11" t="s">
        <v>24</v>
      </c>
      <c r="B22" s="24" t="s">
        <v>25</v>
      </c>
      <c r="C22" s="25"/>
      <c r="D22" s="3">
        <v>12.4</v>
      </c>
      <c r="E22" s="3">
        <v>10.61</v>
      </c>
      <c r="F22" s="8">
        <f t="shared" si="0"/>
        <v>0.85564516129032253</v>
      </c>
    </row>
    <row r="23" spans="1:6" ht="111" customHeight="1" x14ac:dyDescent="0.3">
      <c r="A23" s="11" t="s">
        <v>26</v>
      </c>
      <c r="B23" s="22" t="s">
        <v>27</v>
      </c>
      <c r="C23" s="23"/>
      <c r="D23" s="3">
        <f>D24</f>
        <v>2706.4</v>
      </c>
      <c r="E23" s="3">
        <f>E24</f>
        <v>1950</v>
      </c>
      <c r="F23" s="8">
        <f t="shared" si="0"/>
        <v>0.72051433638782147</v>
      </c>
    </row>
    <row r="24" spans="1:6" ht="147.6" customHeight="1" x14ac:dyDescent="0.3">
      <c r="A24" s="11" t="s">
        <v>28</v>
      </c>
      <c r="B24" s="24" t="s">
        <v>29</v>
      </c>
      <c r="C24" s="25"/>
      <c r="D24" s="3">
        <v>2706.4</v>
      </c>
      <c r="E24" s="3">
        <v>1950</v>
      </c>
      <c r="F24" s="8">
        <f t="shared" si="0"/>
        <v>0.72051433638782147</v>
      </c>
    </row>
    <row r="25" spans="1:6" ht="93.6" customHeight="1" x14ac:dyDescent="0.3">
      <c r="A25" s="11" t="s">
        <v>30</v>
      </c>
      <c r="B25" s="22" t="s">
        <v>31</v>
      </c>
      <c r="C25" s="23"/>
      <c r="D25" s="3">
        <f>D26</f>
        <v>-324.3</v>
      </c>
      <c r="E25" s="3">
        <f>E26</f>
        <v>-239.6</v>
      </c>
      <c r="F25" s="8">
        <f t="shared" si="0"/>
        <v>0.73882207832254077</v>
      </c>
    </row>
    <row r="26" spans="1:6" ht="145.80000000000001" customHeight="1" x14ac:dyDescent="0.3">
      <c r="A26" s="11" t="s">
        <v>32</v>
      </c>
      <c r="B26" s="24" t="s">
        <v>33</v>
      </c>
      <c r="C26" s="25"/>
      <c r="D26" s="3">
        <v>-324.3</v>
      </c>
      <c r="E26" s="3">
        <v>-239.6</v>
      </c>
      <c r="F26" s="8">
        <f t="shared" si="0"/>
        <v>0.73882207832254077</v>
      </c>
    </row>
    <row r="27" spans="1:6" ht="30" customHeight="1" x14ac:dyDescent="0.3">
      <c r="A27" s="10" t="s">
        <v>34</v>
      </c>
      <c r="B27" s="47" t="s">
        <v>35</v>
      </c>
      <c r="C27" s="48"/>
      <c r="D27" s="2">
        <f>D28+D33+D35+D37</f>
        <v>86744.41</v>
      </c>
      <c r="E27" s="2">
        <f>E28+E33+E35+E37</f>
        <v>70460.12999999999</v>
      </c>
      <c r="F27" s="8">
        <f t="shared" si="0"/>
        <v>0.812272860003313</v>
      </c>
    </row>
    <row r="28" spans="1:6" ht="33.6" customHeight="1" x14ac:dyDescent="0.3">
      <c r="A28" s="11" t="s">
        <v>36</v>
      </c>
      <c r="B28" s="22" t="s">
        <v>37</v>
      </c>
      <c r="C28" s="23"/>
      <c r="D28" s="3">
        <f>D29+D31</f>
        <v>82424.41</v>
      </c>
      <c r="E28" s="3">
        <f>E29+E31</f>
        <v>66357.59</v>
      </c>
      <c r="F28" s="8">
        <f t="shared" si="0"/>
        <v>0.80507206542333754</v>
      </c>
    </row>
    <row r="29" spans="1:6" ht="42.6" customHeight="1" x14ac:dyDescent="0.3">
      <c r="A29" s="11" t="s">
        <v>38</v>
      </c>
      <c r="B29" s="22" t="s">
        <v>39</v>
      </c>
      <c r="C29" s="23"/>
      <c r="D29" s="3">
        <f>D30</f>
        <v>49960.5</v>
      </c>
      <c r="E29" s="3">
        <f>E30</f>
        <v>39738.5</v>
      </c>
      <c r="F29" s="8">
        <f t="shared" si="0"/>
        <v>0.79539836470811942</v>
      </c>
    </row>
    <row r="30" spans="1:6" ht="40.200000000000003" customHeight="1" x14ac:dyDescent="0.3">
      <c r="A30" s="11" t="s">
        <v>40</v>
      </c>
      <c r="B30" s="24" t="s">
        <v>41</v>
      </c>
      <c r="C30" s="25"/>
      <c r="D30" s="3">
        <v>49960.5</v>
      </c>
      <c r="E30" s="3">
        <v>39738.5</v>
      </c>
      <c r="F30" s="8">
        <f t="shared" si="0"/>
        <v>0.79539836470811942</v>
      </c>
    </row>
    <row r="31" spans="1:6" ht="53.4" customHeight="1" x14ac:dyDescent="0.3">
      <c r="A31" s="11" t="s">
        <v>42</v>
      </c>
      <c r="B31" s="22" t="s">
        <v>43</v>
      </c>
      <c r="C31" s="23"/>
      <c r="D31" s="3">
        <f>D32</f>
        <v>32463.91</v>
      </c>
      <c r="E31" s="3">
        <f>E32</f>
        <v>26619.09</v>
      </c>
      <c r="F31" s="8">
        <f t="shared" si="0"/>
        <v>0.8199594565164825</v>
      </c>
    </row>
    <row r="32" spans="1:6" ht="95.4" customHeight="1" x14ac:dyDescent="0.3">
      <c r="A32" s="11" t="s">
        <v>44</v>
      </c>
      <c r="B32" s="24" t="s">
        <v>45</v>
      </c>
      <c r="C32" s="25"/>
      <c r="D32" s="3">
        <v>32463.91</v>
      </c>
      <c r="E32" s="3">
        <v>26619.09</v>
      </c>
      <c r="F32" s="8">
        <f t="shared" si="0"/>
        <v>0.8199594565164825</v>
      </c>
    </row>
    <row r="33" spans="1:6" ht="33" customHeight="1" x14ac:dyDescent="0.3">
      <c r="A33" s="11" t="s">
        <v>46</v>
      </c>
      <c r="B33" s="77" t="s">
        <v>47</v>
      </c>
      <c r="C33" s="78"/>
      <c r="D33" s="3">
        <f>D34</f>
        <v>1</v>
      </c>
      <c r="E33" s="3">
        <f>E34</f>
        <v>1.0900000000000001</v>
      </c>
      <c r="F33" s="8">
        <f t="shared" si="0"/>
        <v>1.0900000000000001</v>
      </c>
    </row>
    <row r="34" spans="1:6" ht="33" customHeight="1" x14ac:dyDescent="0.3">
      <c r="A34" s="11" t="s">
        <v>48</v>
      </c>
      <c r="B34" s="77" t="s">
        <v>47</v>
      </c>
      <c r="C34" s="78"/>
      <c r="D34" s="3">
        <v>1</v>
      </c>
      <c r="E34" s="3">
        <v>1.0900000000000001</v>
      </c>
      <c r="F34" s="8">
        <f t="shared" si="0"/>
        <v>1.0900000000000001</v>
      </c>
    </row>
    <row r="35" spans="1:6" ht="19.2" customHeight="1" x14ac:dyDescent="0.3">
      <c r="A35" s="11" t="s">
        <v>49</v>
      </c>
      <c r="B35" s="24" t="s">
        <v>50</v>
      </c>
      <c r="C35" s="25"/>
      <c r="D35" s="3">
        <f>D36</f>
        <v>186</v>
      </c>
      <c r="E35" s="3">
        <f>E36</f>
        <v>46.56</v>
      </c>
      <c r="F35" s="8">
        <f t="shared" si="0"/>
        <v>0.25032258064516133</v>
      </c>
    </row>
    <row r="36" spans="1:6" ht="20.399999999999999" customHeight="1" x14ac:dyDescent="0.3">
      <c r="A36" s="11" t="s">
        <v>51</v>
      </c>
      <c r="B36" s="24" t="s">
        <v>50</v>
      </c>
      <c r="C36" s="25"/>
      <c r="D36" s="3">
        <v>186</v>
      </c>
      <c r="E36" s="3">
        <v>46.56</v>
      </c>
      <c r="F36" s="8">
        <f t="shared" si="0"/>
        <v>0.25032258064516133</v>
      </c>
    </row>
    <row r="37" spans="1:6" ht="28.8" customHeight="1" x14ac:dyDescent="0.3">
      <c r="A37" s="11" t="s">
        <v>52</v>
      </c>
      <c r="B37" s="24" t="s">
        <v>53</v>
      </c>
      <c r="C37" s="25"/>
      <c r="D37" s="3">
        <f>D38</f>
        <v>4133</v>
      </c>
      <c r="E37" s="3">
        <f>E38</f>
        <v>4054.89</v>
      </c>
      <c r="F37" s="8">
        <f t="shared" si="0"/>
        <v>0.98110089523348654</v>
      </c>
    </row>
    <row r="38" spans="1:6" ht="53.4" customHeight="1" x14ac:dyDescent="0.3">
      <c r="A38" s="11" t="s">
        <v>54</v>
      </c>
      <c r="B38" s="24" t="s">
        <v>55</v>
      </c>
      <c r="C38" s="25"/>
      <c r="D38" s="3">
        <v>4133</v>
      </c>
      <c r="E38" s="3">
        <v>4054.89</v>
      </c>
      <c r="F38" s="8">
        <f t="shared" si="0"/>
        <v>0.98110089523348654</v>
      </c>
    </row>
    <row r="39" spans="1:6" ht="21" customHeight="1" x14ac:dyDescent="0.3">
      <c r="A39" s="10" t="s">
        <v>56</v>
      </c>
      <c r="B39" s="47" t="s">
        <v>57</v>
      </c>
      <c r="C39" s="48"/>
      <c r="D39" s="2">
        <f>D40</f>
        <v>2629</v>
      </c>
      <c r="E39" s="2">
        <f>E40</f>
        <v>1786.64</v>
      </c>
      <c r="F39" s="8">
        <f t="shared" si="0"/>
        <v>0.67958919741346524</v>
      </c>
    </row>
    <row r="40" spans="1:6" ht="23.4" customHeight="1" x14ac:dyDescent="0.3">
      <c r="A40" s="11" t="s">
        <v>58</v>
      </c>
      <c r="B40" s="22" t="s">
        <v>59</v>
      </c>
      <c r="C40" s="23"/>
      <c r="D40" s="3">
        <f>D41</f>
        <v>2629</v>
      </c>
      <c r="E40" s="3">
        <f>E41</f>
        <v>1786.64</v>
      </c>
      <c r="F40" s="8">
        <f t="shared" si="0"/>
        <v>0.67958919741346524</v>
      </c>
    </row>
    <row r="41" spans="1:6" ht="39.6" customHeight="1" x14ac:dyDescent="0.3">
      <c r="A41" s="11" t="s">
        <v>60</v>
      </c>
      <c r="B41" s="22" t="s">
        <v>61</v>
      </c>
      <c r="C41" s="23"/>
      <c r="D41" s="3">
        <v>2629</v>
      </c>
      <c r="E41" s="3">
        <v>1786.64</v>
      </c>
      <c r="F41" s="8">
        <f t="shared" si="0"/>
        <v>0.67958919741346524</v>
      </c>
    </row>
    <row r="42" spans="1:6" ht="18" customHeight="1" x14ac:dyDescent="0.3">
      <c r="A42" s="10" t="s">
        <v>62</v>
      </c>
      <c r="B42" s="47" t="s">
        <v>63</v>
      </c>
      <c r="C42" s="48"/>
      <c r="D42" s="2">
        <f>D43+D45</f>
        <v>2160</v>
      </c>
      <c r="E42" s="2">
        <f>E43+E45</f>
        <v>1486.25</v>
      </c>
      <c r="F42" s="8">
        <f t="shared" si="0"/>
        <v>0.68807870370370372</v>
      </c>
    </row>
    <row r="43" spans="1:6" ht="43.8" customHeight="1" x14ac:dyDescent="0.3">
      <c r="A43" s="11" t="s">
        <v>64</v>
      </c>
      <c r="B43" s="22" t="s">
        <v>65</v>
      </c>
      <c r="C43" s="23"/>
      <c r="D43" s="3">
        <f>D44</f>
        <v>2150</v>
      </c>
      <c r="E43" s="3">
        <f>E44</f>
        <v>1456.25</v>
      </c>
      <c r="F43" s="8">
        <f t="shared" si="0"/>
        <v>0.67732558139534882</v>
      </c>
    </row>
    <row r="44" spans="1:6" ht="69" customHeight="1" x14ac:dyDescent="0.3">
      <c r="A44" s="11" t="s">
        <v>66</v>
      </c>
      <c r="B44" s="22" t="s">
        <v>67</v>
      </c>
      <c r="C44" s="23"/>
      <c r="D44" s="3">
        <v>2150</v>
      </c>
      <c r="E44" s="3">
        <v>1456.25</v>
      </c>
      <c r="F44" s="8">
        <f t="shared" si="0"/>
        <v>0.67732558139534882</v>
      </c>
    </row>
    <row r="45" spans="1:6" ht="41.4" customHeight="1" x14ac:dyDescent="0.3">
      <c r="A45" s="17" t="s">
        <v>357</v>
      </c>
      <c r="B45" s="59" t="s">
        <v>358</v>
      </c>
      <c r="C45" s="60"/>
      <c r="D45" s="3">
        <f>D46</f>
        <v>10</v>
      </c>
      <c r="E45" s="3">
        <f>E46</f>
        <v>30</v>
      </c>
      <c r="F45" s="8">
        <f t="shared" si="0"/>
        <v>3</v>
      </c>
    </row>
    <row r="46" spans="1:6" ht="43.8" customHeight="1" x14ac:dyDescent="0.3">
      <c r="A46" s="17" t="s">
        <v>359</v>
      </c>
      <c r="B46" s="59" t="s">
        <v>358</v>
      </c>
      <c r="C46" s="60"/>
      <c r="D46" s="3">
        <v>10</v>
      </c>
      <c r="E46" s="3">
        <v>30</v>
      </c>
      <c r="F46" s="8">
        <f t="shared" si="0"/>
        <v>3</v>
      </c>
    </row>
    <row r="47" spans="1:6" ht="67.2" customHeight="1" x14ac:dyDescent="0.3">
      <c r="A47" s="10" t="s">
        <v>68</v>
      </c>
      <c r="B47" s="47" t="s">
        <v>69</v>
      </c>
      <c r="C47" s="48"/>
      <c r="D47" s="2">
        <f>D48+D50+D63+D60</f>
        <v>3274.6</v>
      </c>
      <c r="E47" s="2">
        <f>E48+E50+E63+E60</f>
        <v>2508.92</v>
      </c>
      <c r="F47" s="8">
        <f t="shared" si="0"/>
        <v>0.76617602149880903</v>
      </c>
    </row>
    <row r="48" spans="1:6" ht="27.6" customHeight="1" x14ac:dyDescent="0.3">
      <c r="A48" s="11" t="s">
        <v>70</v>
      </c>
      <c r="B48" s="22" t="s">
        <v>71</v>
      </c>
      <c r="C48" s="23"/>
      <c r="D48" s="3">
        <f>D49</f>
        <v>35.4</v>
      </c>
      <c r="E48" s="3">
        <f>E49</f>
        <v>24.56</v>
      </c>
      <c r="F48" s="8">
        <f t="shared" si="0"/>
        <v>0.69378531073446326</v>
      </c>
    </row>
    <row r="49" spans="1:6" ht="42" customHeight="1" x14ac:dyDescent="0.3">
      <c r="A49" s="11" t="s">
        <v>72</v>
      </c>
      <c r="B49" s="22" t="s">
        <v>73</v>
      </c>
      <c r="C49" s="23"/>
      <c r="D49" s="3">
        <v>35.4</v>
      </c>
      <c r="E49" s="3">
        <v>24.56</v>
      </c>
      <c r="F49" s="8">
        <f t="shared" si="0"/>
        <v>0.69378531073446326</v>
      </c>
    </row>
    <row r="50" spans="1:6" ht="121.8" customHeight="1" x14ac:dyDescent="0.3">
      <c r="A50" s="11" t="s">
        <v>74</v>
      </c>
      <c r="B50" s="57" t="s">
        <v>75</v>
      </c>
      <c r="C50" s="58"/>
      <c r="D50" s="3">
        <f>D51+D54+D56+D58</f>
        <v>2898</v>
      </c>
      <c r="E50" s="3">
        <f>E51+E54+E56+E58</f>
        <v>2249.2599999999998</v>
      </c>
      <c r="F50" s="8">
        <f t="shared" si="0"/>
        <v>0.77614216701173211</v>
      </c>
    </row>
    <row r="51" spans="1:6" ht="80.400000000000006" customHeight="1" x14ac:dyDescent="0.3">
      <c r="A51" s="11" t="s">
        <v>76</v>
      </c>
      <c r="B51" s="22" t="s">
        <v>77</v>
      </c>
      <c r="C51" s="23"/>
      <c r="D51" s="3">
        <f>D52+D53</f>
        <v>1950</v>
      </c>
      <c r="E51" s="3">
        <f>E52+E53</f>
        <v>1498.1399999999999</v>
      </c>
      <c r="F51" s="8">
        <f t="shared" si="0"/>
        <v>0.76827692307692297</v>
      </c>
    </row>
    <row r="52" spans="1:6" ht="118.8" customHeight="1" x14ac:dyDescent="0.3">
      <c r="A52" s="11" t="s">
        <v>78</v>
      </c>
      <c r="B52" s="24" t="s">
        <v>79</v>
      </c>
      <c r="C52" s="25"/>
      <c r="D52" s="3">
        <v>1100</v>
      </c>
      <c r="E52" s="3">
        <v>894.96</v>
      </c>
      <c r="F52" s="8">
        <f t="shared" si="0"/>
        <v>0.81359999999999999</v>
      </c>
    </row>
    <row r="53" spans="1:6" ht="106.2" customHeight="1" x14ac:dyDescent="0.3">
      <c r="A53" s="11" t="s">
        <v>80</v>
      </c>
      <c r="B53" s="24" t="s">
        <v>81</v>
      </c>
      <c r="C53" s="25"/>
      <c r="D53" s="3">
        <v>850</v>
      </c>
      <c r="E53" s="3">
        <v>603.17999999999995</v>
      </c>
      <c r="F53" s="8">
        <f t="shared" si="0"/>
        <v>0.70962352941176465</v>
      </c>
    </row>
    <row r="54" spans="1:6" ht="106.8" customHeight="1" x14ac:dyDescent="0.3">
      <c r="A54" s="11" t="s">
        <v>82</v>
      </c>
      <c r="B54" s="22" t="s">
        <v>83</v>
      </c>
      <c r="C54" s="23"/>
      <c r="D54" s="3">
        <f>D55</f>
        <v>48</v>
      </c>
      <c r="E54" s="3">
        <f>E55</f>
        <v>42.07</v>
      </c>
      <c r="F54" s="8">
        <f t="shared" si="0"/>
        <v>0.87645833333333334</v>
      </c>
    </row>
    <row r="55" spans="1:6" ht="94.2" customHeight="1" x14ac:dyDescent="0.3">
      <c r="A55" s="11" t="s">
        <v>84</v>
      </c>
      <c r="B55" s="22" t="s">
        <v>85</v>
      </c>
      <c r="C55" s="23"/>
      <c r="D55" s="3">
        <v>48</v>
      </c>
      <c r="E55" s="3">
        <v>42.07</v>
      </c>
      <c r="F55" s="8">
        <f t="shared" si="0"/>
        <v>0.87645833333333334</v>
      </c>
    </row>
    <row r="56" spans="1:6" ht="120" customHeight="1" x14ac:dyDescent="0.3">
      <c r="A56" s="11" t="s">
        <v>86</v>
      </c>
      <c r="B56" s="22" t="s">
        <v>87</v>
      </c>
      <c r="C56" s="23"/>
      <c r="D56" s="3">
        <f>D57</f>
        <v>240</v>
      </c>
      <c r="E56" s="3">
        <f>E57</f>
        <v>302.27999999999997</v>
      </c>
      <c r="F56" s="8">
        <f t="shared" si="0"/>
        <v>1.2594999999999998</v>
      </c>
    </row>
    <row r="57" spans="1:6" ht="82.2" customHeight="1" x14ac:dyDescent="0.3">
      <c r="A57" s="11" t="s">
        <v>88</v>
      </c>
      <c r="B57" s="22" t="s">
        <v>89</v>
      </c>
      <c r="C57" s="23"/>
      <c r="D57" s="3">
        <v>240</v>
      </c>
      <c r="E57" s="3">
        <v>302.27999999999997</v>
      </c>
      <c r="F57" s="8">
        <f t="shared" si="0"/>
        <v>1.2594999999999998</v>
      </c>
    </row>
    <row r="58" spans="1:6" ht="57.6" customHeight="1" x14ac:dyDescent="0.3">
      <c r="A58" s="17" t="s">
        <v>322</v>
      </c>
      <c r="B58" s="59" t="s">
        <v>323</v>
      </c>
      <c r="C58" s="60"/>
      <c r="D58" s="3">
        <f>D59</f>
        <v>660</v>
      </c>
      <c r="E58" s="3">
        <f>E59</f>
        <v>406.77</v>
      </c>
      <c r="F58" s="8">
        <f t="shared" si="0"/>
        <v>0.61631818181818177</v>
      </c>
    </row>
    <row r="59" spans="1:6" ht="55.8" customHeight="1" x14ac:dyDescent="0.3">
      <c r="A59" s="17" t="s">
        <v>324</v>
      </c>
      <c r="B59" s="59" t="s">
        <v>325</v>
      </c>
      <c r="C59" s="60"/>
      <c r="D59" s="3">
        <v>660</v>
      </c>
      <c r="E59" s="3">
        <v>406.77</v>
      </c>
      <c r="F59" s="8">
        <f t="shared" si="0"/>
        <v>0.61631818181818177</v>
      </c>
    </row>
    <row r="60" spans="1:6" ht="29.4" customHeight="1" x14ac:dyDescent="0.3">
      <c r="A60" s="11" t="s">
        <v>90</v>
      </c>
      <c r="B60" s="22" t="s">
        <v>91</v>
      </c>
      <c r="C60" s="23"/>
      <c r="D60" s="3">
        <f>D61</f>
        <v>320.2</v>
      </c>
      <c r="E60" s="3">
        <f>E61</f>
        <v>207.34</v>
      </c>
      <c r="F60" s="8">
        <f t="shared" si="0"/>
        <v>0.64753279200499692</v>
      </c>
    </row>
    <row r="61" spans="1:6" ht="54" customHeight="1" x14ac:dyDescent="0.3">
      <c r="A61" s="11" t="s">
        <v>92</v>
      </c>
      <c r="B61" s="22" t="s">
        <v>93</v>
      </c>
      <c r="C61" s="23"/>
      <c r="D61" s="3">
        <f>D62</f>
        <v>320.2</v>
      </c>
      <c r="E61" s="3">
        <f>E62</f>
        <v>207.34</v>
      </c>
      <c r="F61" s="8">
        <f t="shared" si="0"/>
        <v>0.64753279200499692</v>
      </c>
    </row>
    <row r="62" spans="1:6" ht="67.8" customHeight="1" x14ac:dyDescent="0.3">
      <c r="A62" s="11" t="s">
        <v>94</v>
      </c>
      <c r="B62" s="22" t="s">
        <v>95</v>
      </c>
      <c r="C62" s="23"/>
      <c r="D62" s="3">
        <v>320.2</v>
      </c>
      <c r="E62" s="3">
        <v>207.34</v>
      </c>
      <c r="F62" s="8">
        <f t="shared" si="0"/>
        <v>0.64753279200499692</v>
      </c>
    </row>
    <row r="63" spans="1:6" ht="119.4" customHeight="1" x14ac:dyDescent="0.3">
      <c r="A63" s="11" t="s">
        <v>96</v>
      </c>
      <c r="B63" s="57" t="s">
        <v>97</v>
      </c>
      <c r="C63" s="58"/>
      <c r="D63" s="3">
        <f>D64</f>
        <v>21</v>
      </c>
      <c r="E63" s="3">
        <f>E64</f>
        <v>27.76</v>
      </c>
      <c r="F63" s="8">
        <f t="shared" si="0"/>
        <v>1.3219047619047619</v>
      </c>
    </row>
    <row r="64" spans="1:6" ht="123" customHeight="1" x14ac:dyDescent="0.3">
      <c r="A64" s="11" t="s">
        <v>98</v>
      </c>
      <c r="B64" s="57" t="s">
        <v>99</v>
      </c>
      <c r="C64" s="58"/>
      <c r="D64" s="3">
        <f>D65</f>
        <v>21</v>
      </c>
      <c r="E64" s="3">
        <f>E65</f>
        <v>27.76</v>
      </c>
      <c r="F64" s="8">
        <f t="shared" si="0"/>
        <v>1.3219047619047619</v>
      </c>
    </row>
    <row r="65" spans="1:6" ht="93.6" customHeight="1" x14ac:dyDescent="0.3">
      <c r="A65" s="11" t="s">
        <v>100</v>
      </c>
      <c r="B65" s="22" t="s">
        <v>101</v>
      </c>
      <c r="C65" s="23"/>
      <c r="D65" s="3">
        <v>21</v>
      </c>
      <c r="E65" s="3">
        <v>27.76</v>
      </c>
      <c r="F65" s="8">
        <f t="shared" si="0"/>
        <v>1.3219047619047619</v>
      </c>
    </row>
    <row r="66" spans="1:6" ht="30" customHeight="1" x14ac:dyDescent="0.3">
      <c r="A66" s="10" t="s">
        <v>102</v>
      </c>
      <c r="B66" s="47" t="s">
        <v>103</v>
      </c>
      <c r="C66" s="48"/>
      <c r="D66" s="2">
        <f>D67</f>
        <v>1074.2</v>
      </c>
      <c r="E66" s="2">
        <f>E67</f>
        <v>176.27999999999994</v>
      </c>
      <c r="F66" s="8">
        <f t="shared" si="0"/>
        <v>0.16410351889778435</v>
      </c>
    </row>
    <row r="67" spans="1:6" ht="30" customHeight="1" x14ac:dyDescent="0.3">
      <c r="A67" s="11" t="s">
        <v>104</v>
      </c>
      <c r="B67" s="22" t="s">
        <v>105</v>
      </c>
      <c r="C67" s="23"/>
      <c r="D67" s="3">
        <f>D68+D69+D70</f>
        <v>1074.2</v>
      </c>
      <c r="E67" s="3">
        <f>E68+E69+E70</f>
        <v>176.27999999999994</v>
      </c>
      <c r="F67" s="8">
        <f t="shared" si="0"/>
        <v>0.16410351889778435</v>
      </c>
    </row>
    <row r="68" spans="1:6" ht="45" customHeight="1" x14ac:dyDescent="0.3">
      <c r="A68" s="11" t="s">
        <v>106</v>
      </c>
      <c r="B68" s="22" t="s">
        <v>107</v>
      </c>
      <c r="C68" s="23"/>
      <c r="D68" s="3">
        <v>483</v>
      </c>
      <c r="E68" s="3">
        <v>315.52</v>
      </c>
      <c r="F68" s="8">
        <f t="shared" si="0"/>
        <v>0.65325051759834363</v>
      </c>
    </row>
    <row r="69" spans="1:6" ht="31.8" customHeight="1" x14ac:dyDescent="0.3">
      <c r="A69" s="11" t="s">
        <v>108</v>
      </c>
      <c r="B69" s="22" t="s">
        <v>109</v>
      </c>
      <c r="C69" s="23"/>
      <c r="D69" s="3">
        <v>68.5</v>
      </c>
      <c r="E69" s="3">
        <v>42.4</v>
      </c>
      <c r="F69" s="8">
        <f t="shared" si="0"/>
        <v>0.618978102189781</v>
      </c>
    </row>
    <row r="70" spans="1:6" ht="30.6" customHeight="1" x14ac:dyDescent="0.3">
      <c r="A70" s="11" t="s">
        <v>110</v>
      </c>
      <c r="B70" s="22" t="s">
        <v>111</v>
      </c>
      <c r="C70" s="23"/>
      <c r="D70" s="3">
        <f>D71+D72</f>
        <v>522.70000000000005</v>
      </c>
      <c r="E70" s="3">
        <f>E71+E72</f>
        <v>-181.64000000000001</v>
      </c>
      <c r="F70" s="8">
        <f t="shared" si="0"/>
        <v>-0.34750334800076527</v>
      </c>
    </row>
    <row r="71" spans="1:6" ht="30" customHeight="1" x14ac:dyDescent="0.3">
      <c r="A71" s="11" t="s">
        <v>112</v>
      </c>
      <c r="B71" s="22" t="s">
        <v>113</v>
      </c>
      <c r="C71" s="23"/>
      <c r="D71" s="3">
        <v>88.2</v>
      </c>
      <c r="E71" s="3">
        <v>-0.55000000000000004</v>
      </c>
      <c r="F71" s="8">
        <f t="shared" si="0"/>
        <v>-6.2358276643990932E-3</v>
      </c>
    </row>
    <row r="72" spans="1:6" ht="28.2" customHeight="1" x14ac:dyDescent="0.3">
      <c r="A72" s="11" t="s">
        <v>114</v>
      </c>
      <c r="B72" s="22" t="s">
        <v>115</v>
      </c>
      <c r="C72" s="23"/>
      <c r="D72" s="3">
        <v>434.5</v>
      </c>
      <c r="E72" s="3">
        <v>-181.09</v>
      </c>
      <c r="F72" s="8">
        <f t="shared" si="0"/>
        <v>-0.41677790563866512</v>
      </c>
    </row>
    <row r="73" spans="1:6" ht="41.4" customHeight="1" x14ac:dyDescent="0.3">
      <c r="A73" s="10" t="s">
        <v>116</v>
      </c>
      <c r="B73" s="47" t="s">
        <v>117</v>
      </c>
      <c r="C73" s="48"/>
      <c r="D73" s="2">
        <f>D74+D77+D80</f>
        <v>13681.32</v>
      </c>
      <c r="E73" s="2">
        <f>E74+E77+E80</f>
        <v>10307.25</v>
      </c>
      <c r="F73" s="8">
        <f t="shared" ref="F73:F142" si="1">E73/D73</f>
        <v>0.75338125268614431</v>
      </c>
    </row>
    <row r="74" spans="1:6" ht="29.4" customHeight="1" x14ac:dyDescent="0.3">
      <c r="A74" s="11" t="s">
        <v>118</v>
      </c>
      <c r="B74" s="22" t="s">
        <v>119</v>
      </c>
      <c r="C74" s="23"/>
      <c r="D74" s="3">
        <f>D75</f>
        <v>13571.32</v>
      </c>
      <c r="E74" s="3">
        <f>E75</f>
        <v>10217.040000000001</v>
      </c>
      <c r="F74" s="8">
        <f t="shared" si="1"/>
        <v>0.75284054904018183</v>
      </c>
    </row>
    <row r="75" spans="1:6" ht="28.2" customHeight="1" x14ac:dyDescent="0.3">
      <c r="A75" s="11" t="s">
        <v>120</v>
      </c>
      <c r="B75" s="22" t="s">
        <v>121</v>
      </c>
      <c r="C75" s="23"/>
      <c r="D75" s="3">
        <f>D76</f>
        <v>13571.32</v>
      </c>
      <c r="E75" s="3">
        <f>E76</f>
        <v>10217.040000000001</v>
      </c>
      <c r="F75" s="8">
        <f t="shared" si="1"/>
        <v>0.75284054904018183</v>
      </c>
    </row>
    <row r="76" spans="1:6" ht="43.8" customHeight="1" x14ac:dyDescent="0.3">
      <c r="A76" s="11" t="s">
        <v>122</v>
      </c>
      <c r="B76" s="22" t="s">
        <v>123</v>
      </c>
      <c r="C76" s="23"/>
      <c r="D76" s="3">
        <v>13571.32</v>
      </c>
      <c r="E76" s="3">
        <v>10217.040000000001</v>
      </c>
      <c r="F76" s="8">
        <f t="shared" si="1"/>
        <v>0.75284054904018183</v>
      </c>
    </row>
    <row r="77" spans="1:6" ht="27.6" customHeight="1" x14ac:dyDescent="0.3">
      <c r="A77" s="11" t="s">
        <v>124</v>
      </c>
      <c r="B77" s="22" t="s">
        <v>125</v>
      </c>
      <c r="C77" s="23"/>
      <c r="D77" s="3">
        <f>D78</f>
        <v>110</v>
      </c>
      <c r="E77" s="3">
        <f>E78</f>
        <v>70.739999999999995</v>
      </c>
      <c r="F77" s="8">
        <f t="shared" si="1"/>
        <v>0.64309090909090905</v>
      </c>
    </row>
    <row r="78" spans="1:6" ht="40.799999999999997" customHeight="1" x14ac:dyDescent="0.3">
      <c r="A78" s="11" t="s">
        <v>126</v>
      </c>
      <c r="B78" s="40" t="s">
        <v>127</v>
      </c>
      <c r="C78" s="41"/>
      <c r="D78" s="3">
        <f>D79</f>
        <v>110</v>
      </c>
      <c r="E78" s="3">
        <f>E79</f>
        <v>70.739999999999995</v>
      </c>
      <c r="F78" s="8">
        <f t="shared" si="1"/>
        <v>0.64309090909090905</v>
      </c>
    </row>
    <row r="79" spans="1:6" ht="52.2" customHeight="1" x14ac:dyDescent="0.3">
      <c r="A79" s="11" t="s">
        <v>128</v>
      </c>
      <c r="B79" s="40" t="s">
        <v>129</v>
      </c>
      <c r="C79" s="41"/>
      <c r="D79" s="3">
        <v>110</v>
      </c>
      <c r="E79" s="3">
        <v>70.739999999999995</v>
      </c>
      <c r="F79" s="8">
        <f t="shared" si="1"/>
        <v>0.64309090909090905</v>
      </c>
    </row>
    <row r="80" spans="1:6" ht="31.2" customHeight="1" x14ac:dyDescent="0.3">
      <c r="A80" s="11" t="s">
        <v>372</v>
      </c>
      <c r="B80" s="24" t="s">
        <v>373</v>
      </c>
      <c r="C80" s="25"/>
      <c r="D80" s="3">
        <f>D81</f>
        <v>0</v>
      </c>
      <c r="E80" s="3">
        <f>E81</f>
        <v>19.47</v>
      </c>
      <c r="F80" s="8"/>
    </row>
    <row r="81" spans="1:6" ht="32.4" customHeight="1" x14ac:dyDescent="0.3">
      <c r="A81" s="11" t="s">
        <v>374</v>
      </c>
      <c r="B81" s="24" t="s">
        <v>375</v>
      </c>
      <c r="C81" s="25"/>
      <c r="D81" s="3">
        <v>0</v>
      </c>
      <c r="E81" s="3">
        <v>19.47</v>
      </c>
      <c r="F81" s="8"/>
    </row>
    <row r="82" spans="1:6" ht="40.799999999999997" customHeight="1" x14ac:dyDescent="0.3">
      <c r="A82" s="10" t="s">
        <v>285</v>
      </c>
      <c r="B82" s="47" t="s">
        <v>286</v>
      </c>
      <c r="C82" s="48"/>
      <c r="D82" s="2">
        <f>D88+D83</f>
        <v>3470</v>
      </c>
      <c r="E82" s="2">
        <f>E88+E83</f>
        <v>3408.2799999999997</v>
      </c>
      <c r="F82" s="8">
        <f t="shared" si="1"/>
        <v>0.98221325648414981</v>
      </c>
    </row>
    <row r="83" spans="1:6" ht="103.2" customHeight="1" x14ac:dyDescent="0.3">
      <c r="A83" s="16" t="s">
        <v>304</v>
      </c>
      <c r="B83" s="65" t="s">
        <v>305</v>
      </c>
      <c r="C83" s="66"/>
      <c r="D83" s="3">
        <f>D84+D86</f>
        <v>1640</v>
      </c>
      <c r="E83" s="3">
        <f>E84+E86</f>
        <v>1672.09</v>
      </c>
      <c r="F83" s="8">
        <f t="shared" si="1"/>
        <v>1.0195670731707316</v>
      </c>
    </row>
    <row r="84" spans="1:6" ht="117" customHeight="1" x14ac:dyDescent="0.3">
      <c r="A84" s="16" t="s">
        <v>306</v>
      </c>
      <c r="B84" s="65" t="s">
        <v>307</v>
      </c>
      <c r="C84" s="66"/>
      <c r="D84" s="3">
        <f>D85</f>
        <v>1640</v>
      </c>
      <c r="E84" s="3">
        <f>E85</f>
        <v>1640</v>
      </c>
      <c r="F84" s="8">
        <f t="shared" si="1"/>
        <v>1</v>
      </c>
    </row>
    <row r="85" spans="1:6" ht="120" customHeight="1" x14ac:dyDescent="0.3">
      <c r="A85" s="16" t="s">
        <v>308</v>
      </c>
      <c r="B85" s="65" t="s">
        <v>309</v>
      </c>
      <c r="C85" s="66"/>
      <c r="D85" s="3">
        <v>1640</v>
      </c>
      <c r="E85" s="3">
        <v>1640</v>
      </c>
      <c r="F85" s="8">
        <f t="shared" si="1"/>
        <v>1</v>
      </c>
    </row>
    <row r="86" spans="1:6" ht="120" customHeight="1" x14ac:dyDescent="0.3">
      <c r="A86" s="16" t="s">
        <v>376</v>
      </c>
      <c r="B86" s="79" t="s">
        <v>377</v>
      </c>
      <c r="C86" s="80"/>
      <c r="D86" s="3">
        <f>D87</f>
        <v>0</v>
      </c>
      <c r="E86" s="3">
        <f>E87</f>
        <v>32.090000000000003</v>
      </c>
      <c r="F86" s="8"/>
    </row>
    <row r="87" spans="1:6" ht="120" customHeight="1" x14ac:dyDescent="0.3">
      <c r="A87" s="16" t="s">
        <v>378</v>
      </c>
      <c r="B87" s="65" t="s">
        <v>379</v>
      </c>
      <c r="C87" s="66"/>
      <c r="D87" s="3">
        <v>0</v>
      </c>
      <c r="E87" s="3">
        <v>32.090000000000003</v>
      </c>
      <c r="F87" s="8"/>
    </row>
    <row r="88" spans="1:6" ht="40.200000000000003" customHeight="1" x14ac:dyDescent="0.3">
      <c r="A88" s="11" t="s">
        <v>287</v>
      </c>
      <c r="B88" s="22" t="s">
        <v>288</v>
      </c>
      <c r="C88" s="23"/>
      <c r="D88" s="3">
        <f>D89+D92</f>
        <v>1830</v>
      </c>
      <c r="E88" s="3">
        <f>E89+E92</f>
        <v>1736.19</v>
      </c>
      <c r="F88" s="8">
        <f t="shared" si="1"/>
        <v>0.94873770491803278</v>
      </c>
    </row>
    <row r="89" spans="1:6" ht="41.4" customHeight="1" x14ac:dyDescent="0.3">
      <c r="A89" s="11" t="s">
        <v>289</v>
      </c>
      <c r="B89" s="22" t="s">
        <v>290</v>
      </c>
      <c r="C89" s="23"/>
      <c r="D89" s="3">
        <f>D90+D91</f>
        <v>923</v>
      </c>
      <c r="E89" s="3">
        <f>E90+E91</f>
        <v>829.19</v>
      </c>
      <c r="F89" s="8">
        <f t="shared" si="1"/>
        <v>0.89836403033586143</v>
      </c>
    </row>
    <row r="90" spans="1:6" ht="79.8" customHeight="1" x14ac:dyDescent="0.3">
      <c r="A90" s="11" t="s">
        <v>291</v>
      </c>
      <c r="B90" s="24" t="s">
        <v>292</v>
      </c>
      <c r="C90" s="25"/>
      <c r="D90" s="3">
        <v>515.65</v>
      </c>
      <c r="E90" s="3">
        <v>455.99</v>
      </c>
      <c r="F90" s="8">
        <f t="shared" si="1"/>
        <v>0.88430136720643848</v>
      </c>
    </row>
    <row r="91" spans="1:6" ht="53.4" customHeight="1" x14ac:dyDescent="0.3">
      <c r="A91" s="11" t="s">
        <v>293</v>
      </c>
      <c r="B91" s="24" t="s">
        <v>294</v>
      </c>
      <c r="C91" s="25"/>
      <c r="D91" s="3">
        <v>407.35</v>
      </c>
      <c r="E91" s="3">
        <v>373.2</v>
      </c>
      <c r="F91" s="8">
        <f t="shared" si="1"/>
        <v>0.91616545967840912</v>
      </c>
    </row>
    <row r="92" spans="1:6" ht="68.400000000000006" customHeight="1" x14ac:dyDescent="0.3">
      <c r="A92" s="17" t="s">
        <v>311</v>
      </c>
      <c r="B92" s="67" t="s">
        <v>312</v>
      </c>
      <c r="C92" s="68"/>
      <c r="D92" s="3">
        <f>D93</f>
        <v>907</v>
      </c>
      <c r="E92" s="3">
        <f>E93</f>
        <v>907</v>
      </c>
      <c r="F92" s="8">
        <f t="shared" si="1"/>
        <v>1</v>
      </c>
    </row>
    <row r="93" spans="1:6" ht="70.8" customHeight="1" x14ac:dyDescent="0.3">
      <c r="A93" s="17" t="s">
        <v>313</v>
      </c>
      <c r="B93" s="67" t="s">
        <v>314</v>
      </c>
      <c r="C93" s="68"/>
      <c r="D93" s="3">
        <v>907</v>
      </c>
      <c r="E93" s="3">
        <v>907</v>
      </c>
      <c r="F93" s="8">
        <f t="shared" si="1"/>
        <v>1</v>
      </c>
    </row>
    <row r="94" spans="1:6" ht="33" customHeight="1" x14ac:dyDescent="0.3">
      <c r="A94" s="10" t="s">
        <v>130</v>
      </c>
      <c r="B94" s="47" t="s">
        <v>131</v>
      </c>
      <c r="C94" s="48"/>
      <c r="D94" s="2">
        <f>D95+D142+D138+D133</f>
        <v>2643.49</v>
      </c>
      <c r="E94" s="2">
        <f>E95+E142+E138+E133</f>
        <v>2790.21</v>
      </c>
      <c r="F94" s="8">
        <f t="shared" si="1"/>
        <v>1.05550238510454</v>
      </c>
    </row>
    <row r="95" spans="1:6" ht="41.4" customHeight="1" x14ac:dyDescent="0.3">
      <c r="A95" s="11" t="s">
        <v>132</v>
      </c>
      <c r="B95" s="26" t="s">
        <v>133</v>
      </c>
      <c r="C95" s="27"/>
      <c r="D95" s="3">
        <f>D96+D100+D104+D108+D111+D117+D120+D123+D126+D130+D114</f>
        <v>297.00000000000006</v>
      </c>
      <c r="E95" s="3">
        <f>E96+E100+E104+E108+E111+E117+E120+E123+E126+E130+E114</f>
        <v>74.650000000000006</v>
      </c>
      <c r="F95" s="8">
        <f t="shared" si="1"/>
        <v>0.25134680134680132</v>
      </c>
    </row>
    <row r="96" spans="1:6" ht="69" customHeight="1" x14ac:dyDescent="0.3">
      <c r="A96" s="11" t="s">
        <v>134</v>
      </c>
      <c r="B96" s="26" t="s">
        <v>135</v>
      </c>
      <c r="C96" s="27"/>
      <c r="D96" s="3">
        <f>D97</f>
        <v>9.5</v>
      </c>
      <c r="E96" s="3">
        <f>E97</f>
        <v>2.85</v>
      </c>
      <c r="F96" s="8">
        <f t="shared" si="1"/>
        <v>0.3</v>
      </c>
    </row>
    <row r="97" spans="1:6" ht="94.8" customHeight="1" x14ac:dyDescent="0.3">
      <c r="A97" s="11" t="s">
        <v>136</v>
      </c>
      <c r="B97" s="51" t="s">
        <v>137</v>
      </c>
      <c r="C97" s="52"/>
      <c r="D97" s="3">
        <f>D98+D99</f>
        <v>9.5</v>
      </c>
      <c r="E97" s="3">
        <f>E98+E99</f>
        <v>2.85</v>
      </c>
      <c r="F97" s="8">
        <f t="shared" si="1"/>
        <v>0.3</v>
      </c>
    </row>
    <row r="98" spans="1:6" ht="94.2" customHeight="1" x14ac:dyDescent="0.3">
      <c r="A98" s="11" t="s">
        <v>138</v>
      </c>
      <c r="B98" s="51" t="s">
        <v>137</v>
      </c>
      <c r="C98" s="52"/>
      <c r="D98" s="3">
        <v>1.1000000000000001</v>
      </c>
      <c r="E98" s="3">
        <v>1.51</v>
      </c>
      <c r="F98" s="8">
        <f t="shared" si="1"/>
        <v>1.3727272727272726</v>
      </c>
    </row>
    <row r="99" spans="1:6" ht="94.8" customHeight="1" x14ac:dyDescent="0.3">
      <c r="A99" s="11" t="s">
        <v>139</v>
      </c>
      <c r="B99" s="51" t="s">
        <v>137</v>
      </c>
      <c r="C99" s="52"/>
      <c r="D99" s="3">
        <v>8.4</v>
      </c>
      <c r="E99" s="3">
        <v>1.34</v>
      </c>
      <c r="F99" s="8">
        <f t="shared" si="1"/>
        <v>0.15952380952380954</v>
      </c>
    </row>
    <row r="100" spans="1:6" ht="93" customHeight="1" x14ac:dyDescent="0.3">
      <c r="A100" s="11" t="s">
        <v>140</v>
      </c>
      <c r="B100" s="26" t="s">
        <v>141</v>
      </c>
      <c r="C100" s="27"/>
      <c r="D100" s="3">
        <f>D101</f>
        <v>86.2</v>
      </c>
      <c r="E100" s="3">
        <f>E101</f>
        <v>26.92</v>
      </c>
      <c r="F100" s="8">
        <f t="shared" si="1"/>
        <v>0.31229698375870069</v>
      </c>
    </row>
    <row r="101" spans="1:6" ht="133.19999999999999" customHeight="1" x14ac:dyDescent="0.3">
      <c r="A101" s="11" t="s">
        <v>142</v>
      </c>
      <c r="B101" s="26" t="s">
        <v>143</v>
      </c>
      <c r="C101" s="27"/>
      <c r="D101" s="3">
        <f>D102+D103</f>
        <v>86.2</v>
      </c>
      <c r="E101" s="3">
        <f>E102+E103</f>
        <v>26.92</v>
      </c>
      <c r="F101" s="8">
        <f t="shared" si="1"/>
        <v>0.31229698375870069</v>
      </c>
    </row>
    <row r="102" spans="1:6" ht="132.6" customHeight="1" x14ac:dyDescent="0.3">
      <c r="A102" s="11" t="s">
        <v>144</v>
      </c>
      <c r="B102" s="26" t="s">
        <v>143</v>
      </c>
      <c r="C102" s="27"/>
      <c r="D102" s="3">
        <v>64</v>
      </c>
      <c r="E102" s="3">
        <v>18.670000000000002</v>
      </c>
      <c r="F102" s="8">
        <f t="shared" si="1"/>
        <v>0.29171875000000003</v>
      </c>
    </row>
    <row r="103" spans="1:6" ht="139.80000000000001" customHeight="1" x14ac:dyDescent="0.3">
      <c r="A103" s="11" t="s">
        <v>145</v>
      </c>
      <c r="B103" s="26" t="s">
        <v>143</v>
      </c>
      <c r="C103" s="27"/>
      <c r="D103" s="3">
        <v>22.2</v>
      </c>
      <c r="E103" s="3">
        <v>8.25</v>
      </c>
      <c r="F103" s="8">
        <f t="shared" si="1"/>
        <v>0.37162162162162166</v>
      </c>
    </row>
    <row r="104" spans="1:6" ht="68.400000000000006" customHeight="1" x14ac:dyDescent="0.3">
      <c r="A104" s="11" t="s">
        <v>146</v>
      </c>
      <c r="B104" s="51" t="s">
        <v>147</v>
      </c>
      <c r="C104" s="52"/>
      <c r="D104" s="3">
        <f>D105+D107</f>
        <v>17.8</v>
      </c>
      <c r="E104" s="3">
        <f>E105+E107</f>
        <v>6.93</v>
      </c>
      <c r="F104" s="8">
        <f t="shared" si="1"/>
        <v>0.38932584269662918</v>
      </c>
    </row>
    <row r="105" spans="1:6" ht="93.6" customHeight="1" x14ac:dyDescent="0.3">
      <c r="A105" s="11" t="s">
        <v>148</v>
      </c>
      <c r="B105" s="51" t="s">
        <v>149</v>
      </c>
      <c r="C105" s="52"/>
      <c r="D105" s="3">
        <f>D106</f>
        <v>12.5</v>
      </c>
      <c r="E105" s="3">
        <f>E106</f>
        <v>6.93</v>
      </c>
      <c r="F105" s="8">
        <f t="shared" si="1"/>
        <v>0.5544</v>
      </c>
    </row>
    <row r="106" spans="1:6" ht="94.2" customHeight="1" x14ac:dyDescent="0.3">
      <c r="A106" s="11" t="s">
        <v>150</v>
      </c>
      <c r="B106" s="51" t="s">
        <v>149</v>
      </c>
      <c r="C106" s="52"/>
      <c r="D106" s="3">
        <v>12.5</v>
      </c>
      <c r="E106" s="3">
        <v>6.93</v>
      </c>
      <c r="F106" s="8">
        <f t="shared" si="1"/>
        <v>0.5544</v>
      </c>
    </row>
    <row r="107" spans="1:6" ht="94.2" customHeight="1" x14ac:dyDescent="0.3">
      <c r="A107" s="16" t="s">
        <v>326</v>
      </c>
      <c r="B107" s="45" t="s">
        <v>149</v>
      </c>
      <c r="C107" s="46"/>
      <c r="D107" s="3">
        <v>5.3</v>
      </c>
      <c r="E107" s="3">
        <v>0</v>
      </c>
      <c r="F107" s="8">
        <f t="shared" si="1"/>
        <v>0</v>
      </c>
    </row>
    <row r="108" spans="1:6" ht="99" customHeight="1" x14ac:dyDescent="0.3">
      <c r="A108" s="11" t="s">
        <v>151</v>
      </c>
      <c r="B108" s="26" t="s">
        <v>353</v>
      </c>
      <c r="C108" s="27"/>
      <c r="D108" s="3">
        <f>D109</f>
        <v>24.1</v>
      </c>
      <c r="E108" s="3">
        <f>E109</f>
        <v>0</v>
      </c>
      <c r="F108" s="8">
        <f t="shared" si="1"/>
        <v>0</v>
      </c>
    </row>
    <row r="109" spans="1:6" ht="127.2" customHeight="1" x14ac:dyDescent="0.3">
      <c r="A109" s="11" t="s">
        <v>152</v>
      </c>
      <c r="B109" s="26" t="s">
        <v>354</v>
      </c>
      <c r="C109" s="27"/>
      <c r="D109" s="3">
        <f>D110</f>
        <v>24.1</v>
      </c>
      <c r="E109" s="3">
        <f>E110</f>
        <v>0</v>
      </c>
      <c r="F109" s="8">
        <f t="shared" si="1"/>
        <v>0</v>
      </c>
    </row>
    <row r="110" spans="1:6" ht="125.4" customHeight="1" x14ac:dyDescent="0.3">
      <c r="A110" s="11" t="s">
        <v>153</v>
      </c>
      <c r="B110" s="26" t="s">
        <v>354</v>
      </c>
      <c r="C110" s="27"/>
      <c r="D110" s="3">
        <v>24.1</v>
      </c>
      <c r="E110" s="3">
        <v>0</v>
      </c>
      <c r="F110" s="8">
        <f t="shared" si="1"/>
        <v>0</v>
      </c>
    </row>
    <row r="111" spans="1:6" ht="82.8" customHeight="1" x14ac:dyDescent="0.3">
      <c r="A111" s="16" t="s">
        <v>343</v>
      </c>
      <c r="B111" s="55" t="s">
        <v>344</v>
      </c>
      <c r="C111" s="56"/>
      <c r="D111" s="3">
        <f>D112</f>
        <v>3.3</v>
      </c>
      <c r="E111" s="3">
        <f>E112</f>
        <v>0</v>
      </c>
      <c r="F111" s="8">
        <f t="shared" si="1"/>
        <v>0</v>
      </c>
    </row>
    <row r="112" spans="1:6" ht="107.4" customHeight="1" x14ac:dyDescent="0.3">
      <c r="A112" s="11" t="s">
        <v>297</v>
      </c>
      <c r="B112" s="43" t="s">
        <v>296</v>
      </c>
      <c r="C112" s="44"/>
      <c r="D112" s="3">
        <f>D113</f>
        <v>3.3</v>
      </c>
      <c r="E112" s="3">
        <f>E113</f>
        <v>0</v>
      </c>
      <c r="F112" s="8">
        <f t="shared" si="1"/>
        <v>0</v>
      </c>
    </row>
    <row r="113" spans="1:6" ht="106.8" customHeight="1" x14ac:dyDescent="0.3">
      <c r="A113" s="11" t="s">
        <v>295</v>
      </c>
      <c r="B113" s="43" t="s">
        <v>296</v>
      </c>
      <c r="C113" s="44"/>
      <c r="D113" s="3">
        <v>3.3</v>
      </c>
      <c r="E113" s="3">
        <v>0</v>
      </c>
      <c r="F113" s="8">
        <f t="shared" si="1"/>
        <v>0</v>
      </c>
    </row>
    <row r="114" spans="1:6" ht="69" customHeight="1" x14ac:dyDescent="0.3">
      <c r="A114" s="16" t="s">
        <v>345</v>
      </c>
      <c r="B114" s="55" t="s">
        <v>346</v>
      </c>
      <c r="C114" s="56"/>
      <c r="D114" s="3">
        <f>D115</f>
        <v>30.3</v>
      </c>
      <c r="E114" s="3">
        <f>E115</f>
        <v>0</v>
      </c>
      <c r="F114" s="8">
        <f t="shared" si="1"/>
        <v>0</v>
      </c>
    </row>
    <row r="115" spans="1:6" ht="106.8" customHeight="1" x14ac:dyDescent="0.3">
      <c r="A115" s="16" t="s">
        <v>327</v>
      </c>
      <c r="B115" s="55" t="s">
        <v>328</v>
      </c>
      <c r="C115" s="56"/>
      <c r="D115" s="3">
        <f>D116</f>
        <v>30.3</v>
      </c>
      <c r="E115" s="3">
        <f>E116</f>
        <v>0</v>
      </c>
      <c r="F115" s="8">
        <f t="shared" si="1"/>
        <v>0</v>
      </c>
    </row>
    <row r="116" spans="1:6" ht="96.6" customHeight="1" x14ac:dyDescent="0.3">
      <c r="A116" s="16" t="s">
        <v>329</v>
      </c>
      <c r="B116" s="55" t="s">
        <v>328</v>
      </c>
      <c r="C116" s="56"/>
      <c r="D116" s="3">
        <v>30.3</v>
      </c>
      <c r="E116" s="3">
        <v>0</v>
      </c>
      <c r="F116" s="8">
        <f t="shared" si="1"/>
        <v>0</v>
      </c>
    </row>
    <row r="117" spans="1:6" ht="93" customHeight="1" x14ac:dyDescent="0.3">
      <c r="A117" s="11" t="s">
        <v>154</v>
      </c>
      <c r="B117" s="26" t="s">
        <v>155</v>
      </c>
      <c r="C117" s="42"/>
      <c r="D117" s="3">
        <f>D118</f>
        <v>10.6</v>
      </c>
      <c r="E117" s="3">
        <f>E118</f>
        <v>0</v>
      </c>
      <c r="F117" s="8">
        <f t="shared" si="1"/>
        <v>0</v>
      </c>
    </row>
    <row r="118" spans="1:6" ht="132.6" customHeight="1" x14ac:dyDescent="0.3">
      <c r="A118" s="11" t="s">
        <v>156</v>
      </c>
      <c r="B118" s="26" t="s">
        <v>157</v>
      </c>
      <c r="C118" s="42"/>
      <c r="D118" s="3">
        <f>D119</f>
        <v>10.6</v>
      </c>
      <c r="E118" s="3">
        <f>E119</f>
        <v>0</v>
      </c>
      <c r="F118" s="8">
        <f t="shared" si="1"/>
        <v>0</v>
      </c>
    </row>
    <row r="119" spans="1:6" ht="135.6" customHeight="1" x14ac:dyDescent="0.3">
      <c r="A119" s="11" t="s">
        <v>158</v>
      </c>
      <c r="B119" s="26" t="s">
        <v>157</v>
      </c>
      <c r="C119" s="27"/>
      <c r="D119" s="3">
        <v>10.6</v>
      </c>
      <c r="E119" s="3">
        <v>0</v>
      </c>
      <c r="F119" s="8">
        <f t="shared" si="1"/>
        <v>0</v>
      </c>
    </row>
    <row r="120" spans="1:6" ht="79.2" customHeight="1" x14ac:dyDescent="0.3">
      <c r="A120" s="11" t="s">
        <v>159</v>
      </c>
      <c r="B120" s="26" t="s">
        <v>160</v>
      </c>
      <c r="C120" s="27"/>
      <c r="D120" s="3">
        <f>D121</f>
        <v>33.5</v>
      </c>
      <c r="E120" s="3">
        <f>E121</f>
        <v>4.67</v>
      </c>
      <c r="F120" s="8">
        <f t="shared" si="1"/>
        <v>0.13940298507462687</v>
      </c>
    </row>
    <row r="121" spans="1:6" ht="107.4" customHeight="1" x14ac:dyDescent="0.3">
      <c r="A121" s="11" t="s">
        <v>161</v>
      </c>
      <c r="B121" s="26" t="s">
        <v>162</v>
      </c>
      <c r="C121" s="27"/>
      <c r="D121" s="3">
        <f>D122</f>
        <v>33.5</v>
      </c>
      <c r="E121" s="3">
        <f>E122</f>
        <v>4.67</v>
      </c>
      <c r="F121" s="8">
        <f t="shared" si="1"/>
        <v>0.13940298507462687</v>
      </c>
    </row>
    <row r="122" spans="1:6" ht="106.8" customHeight="1" x14ac:dyDescent="0.3">
      <c r="A122" s="11" t="s">
        <v>163</v>
      </c>
      <c r="B122" s="26" t="s">
        <v>162</v>
      </c>
      <c r="C122" s="27"/>
      <c r="D122" s="3">
        <v>33.5</v>
      </c>
      <c r="E122" s="3">
        <v>4.67</v>
      </c>
      <c r="F122" s="8">
        <f t="shared" si="1"/>
        <v>0.13940298507462687</v>
      </c>
    </row>
    <row r="123" spans="1:6" ht="67.2" customHeight="1" x14ac:dyDescent="0.3">
      <c r="A123" s="11" t="s">
        <v>164</v>
      </c>
      <c r="B123" s="26" t="s">
        <v>165</v>
      </c>
      <c r="C123" s="27"/>
      <c r="D123" s="3">
        <f>D124</f>
        <v>20.9</v>
      </c>
      <c r="E123" s="3">
        <f>E124</f>
        <v>16.670000000000002</v>
      </c>
      <c r="F123" s="8">
        <f t="shared" si="1"/>
        <v>0.79760765550239243</v>
      </c>
    </row>
    <row r="124" spans="1:6" ht="94.8" customHeight="1" x14ac:dyDescent="0.3">
      <c r="A124" s="11" t="s">
        <v>166</v>
      </c>
      <c r="B124" s="26" t="s">
        <v>167</v>
      </c>
      <c r="C124" s="27"/>
      <c r="D124" s="3">
        <f>D125</f>
        <v>20.9</v>
      </c>
      <c r="E124" s="3">
        <f>E125</f>
        <v>16.670000000000002</v>
      </c>
      <c r="F124" s="8">
        <f t="shared" si="1"/>
        <v>0.79760765550239243</v>
      </c>
    </row>
    <row r="125" spans="1:6" ht="93" customHeight="1" x14ac:dyDescent="0.3">
      <c r="A125" s="11" t="s">
        <v>168</v>
      </c>
      <c r="B125" s="26" t="s">
        <v>167</v>
      </c>
      <c r="C125" s="27"/>
      <c r="D125" s="3">
        <v>20.9</v>
      </c>
      <c r="E125" s="3">
        <v>16.670000000000002</v>
      </c>
      <c r="F125" s="8">
        <f t="shared" si="1"/>
        <v>0.79760765550239243</v>
      </c>
    </row>
    <row r="126" spans="1:6" ht="80.400000000000006" customHeight="1" x14ac:dyDescent="0.3">
      <c r="A126" s="11" t="s">
        <v>169</v>
      </c>
      <c r="B126" s="26" t="s">
        <v>170</v>
      </c>
      <c r="C126" s="27"/>
      <c r="D126" s="3">
        <f>D127</f>
        <v>52.2</v>
      </c>
      <c r="E126" s="3">
        <f>E127</f>
        <v>16.61</v>
      </c>
      <c r="F126" s="8">
        <f t="shared" si="1"/>
        <v>0.31819923371647507</v>
      </c>
    </row>
    <row r="127" spans="1:6" ht="108.6" customHeight="1" x14ac:dyDescent="0.3">
      <c r="A127" s="11" t="s">
        <v>171</v>
      </c>
      <c r="B127" s="26" t="s">
        <v>172</v>
      </c>
      <c r="C127" s="27"/>
      <c r="D127" s="3">
        <f>D128+D129</f>
        <v>52.2</v>
      </c>
      <c r="E127" s="3">
        <f>E128+E129</f>
        <v>16.61</v>
      </c>
      <c r="F127" s="8">
        <f t="shared" si="1"/>
        <v>0.31819923371647507</v>
      </c>
    </row>
    <row r="128" spans="1:6" ht="106.8" customHeight="1" x14ac:dyDescent="0.3">
      <c r="A128" s="11" t="s">
        <v>173</v>
      </c>
      <c r="B128" s="26" t="s">
        <v>172</v>
      </c>
      <c r="C128" s="27"/>
      <c r="D128" s="3">
        <v>31.4</v>
      </c>
      <c r="E128" s="3">
        <v>14.36</v>
      </c>
      <c r="F128" s="8">
        <f t="shared" si="1"/>
        <v>0.45732484076433122</v>
      </c>
    </row>
    <row r="129" spans="1:6" ht="105" customHeight="1" x14ac:dyDescent="0.3">
      <c r="A129" s="11" t="s">
        <v>174</v>
      </c>
      <c r="B129" s="26" t="s">
        <v>172</v>
      </c>
      <c r="C129" s="27"/>
      <c r="D129" s="3">
        <v>20.8</v>
      </c>
      <c r="E129" s="3">
        <v>2.25</v>
      </c>
      <c r="F129" s="8">
        <f t="shared" si="1"/>
        <v>0.10817307692307691</v>
      </c>
    </row>
    <row r="130" spans="1:6" ht="147" customHeight="1" x14ac:dyDescent="0.3">
      <c r="A130" s="11" t="s">
        <v>175</v>
      </c>
      <c r="B130" s="28" t="s">
        <v>176</v>
      </c>
      <c r="C130" s="29"/>
      <c r="D130" s="3">
        <f>D131</f>
        <v>8.6</v>
      </c>
      <c r="E130" s="3">
        <f>E131</f>
        <v>0</v>
      </c>
      <c r="F130" s="8">
        <f t="shared" si="1"/>
        <v>0</v>
      </c>
    </row>
    <row r="131" spans="1:6" ht="172.2" customHeight="1" x14ac:dyDescent="0.3">
      <c r="A131" s="11" t="s">
        <v>177</v>
      </c>
      <c r="B131" s="28" t="s">
        <v>178</v>
      </c>
      <c r="C131" s="29"/>
      <c r="D131" s="3">
        <f>D132</f>
        <v>8.6</v>
      </c>
      <c r="E131" s="3">
        <f>E132</f>
        <v>0</v>
      </c>
      <c r="F131" s="8">
        <f t="shared" si="1"/>
        <v>0</v>
      </c>
    </row>
    <row r="132" spans="1:6" ht="187.2" customHeight="1" x14ac:dyDescent="0.3">
      <c r="A132" s="11" t="s">
        <v>179</v>
      </c>
      <c r="B132" s="28" t="s">
        <v>178</v>
      </c>
      <c r="C132" s="29"/>
      <c r="D132" s="3">
        <v>8.6</v>
      </c>
      <c r="E132" s="3">
        <v>0</v>
      </c>
      <c r="F132" s="8">
        <f t="shared" si="1"/>
        <v>0</v>
      </c>
    </row>
    <row r="133" spans="1:6" ht="149.4" customHeight="1" x14ac:dyDescent="0.3">
      <c r="A133" s="11" t="s">
        <v>365</v>
      </c>
      <c r="B133" s="28" t="s">
        <v>366</v>
      </c>
      <c r="C133" s="29"/>
      <c r="D133" s="3">
        <f>D134+D136</f>
        <v>2036.49</v>
      </c>
      <c r="E133" s="3">
        <f>E134+E136</f>
        <v>2041.06</v>
      </c>
      <c r="F133" s="8">
        <f t="shared" si="1"/>
        <v>1.002244057176809</v>
      </c>
    </row>
    <row r="134" spans="1:6" ht="83.4" customHeight="1" x14ac:dyDescent="0.3">
      <c r="A134" s="11" t="s">
        <v>367</v>
      </c>
      <c r="B134" s="28" t="s">
        <v>368</v>
      </c>
      <c r="C134" s="29"/>
      <c r="D134" s="3">
        <f>D135</f>
        <v>0</v>
      </c>
      <c r="E134" s="3">
        <f>E135</f>
        <v>4.57</v>
      </c>
      <c r="F134" s="8"/>
    </row>
    <row r="135" spans="1:6" ht="109.2" customHeight="1" x14ac:dyDescent="0.3">
      <c r="A135" s="11" t="s">
        <v>369</v>
      </c>
      <c r="B135" s="28" t="s">
        <v>370</v>
      </c>
      <c r="C135" s="29"/>
      <c r="D135" s="3">
        <v>0</v>
      </c>
      <c r="E135" s="3">
        <v>4.57</v>
      </c>
      <c r="F135" s="8"/>
    </row>
    <row r="136" spans="1:6" ht="114" customHeight="1" x14ac:dyDescent="0.3">
      <c r="A136" s="11" t="s">
        <v>382</v>
      </c>
      <c r="B136" s="81" t="s">
        <v>383</v>
      </c>
      <c r="C136" s="82"/>
      <c r="D136" s="3">
        <f>D137</f>
        <v>2036.49</v>
      </c>
      <c r="E136" s="3">
        <f>E137</f>
        <v>2036.49</v>
      </c>
      <c r="F136" s="8"/>
    </row>
    <row r="137" spans="1:6" ht="96" customHeight="1" x14ac:dyDescent="0.3">
      <c r="A137" s="11" t="s">
        <v>380</v>
      </c>
      <c r="B137" s="81" t="s">
        <v>381</v>
      </c>
      <c r="C137" s="82"/>
      <c r="D137" s="3">
        <v>2036.49</v>
      </c>
      <c r="E137" s="3">
        <v>2036.49</v>
      </c>
      <c r="F137" s="8"/>
    </row>
    <row r="138" spans="1:6" ht="29.4" customHeight="1" x14ac:dyDescent="0.3">
      <c r="A138" s="17" t="s">
        <v>315</v>
      </c>
      <c r="B138" s="30" t="s">
        <v>316</v>
      </c>
      <c r="C138" s="31"/>
      <c r="D138" s="3">
        <f t="shared" ref="D138:E140" si="2">D139</f>
        <v>0</v>
      </c>
      <c r="E138" s="3">
        <f t="shared" si="2"/>
        <v>42.65</v>
      </c>
      <c r="F138" s="8"/>
    </row>
    <row r="139" spans="1:6" ht="126" customHeight="1" x14ac:dyDescent="0.3">
      <c r="A139" s="17" t="s">
        <v>348</v>
      </c>
      <c r="B139" s="30" t="s">
        <v>347</v>
      </c>
      <c r="C139" s="31"/>
      <c r="D139" s="3">
        <f t="shared" si="2"/>
        <v>0</v>
      </c>
      <c r="E139" s="3">
        <f t="shared" si="2"/>
        <v>42.65</v>
      </c>
      <c r="F139" s="8"/>
    </row>
    <row r="140" spans="1:6" ht="97.8" customHeight="1" x14ac:dyDescent="0.3">
      <c r="A140" s="17" t="s">
        <v>331</v>
      </c>
      <c r="B140" s="30" t="s">
        <v>361</v>
      </c>
      <c r="C140" s="31"/>
      <c r="D140" s="3">
        <f t="shared" si="2"/>
        <v>0</v>
      </c>
      <c r="E140" s="3">
        <f t="shared" si="2"/>
        <v>42.65</v>
      </c>
      <c r="F140" s="8"/>
    </row>
    <row r="141" spans="1:6" ht="96.6" customHeight="1" x14ac:dyDescent="0.3">
      <c r="A141" s="17" t="s">
        <v>332</v>
      </c>
      <c r="B141" s="30" t="s">
        <v>361</v>
      </c>
      <c r="C141" s="31"/>
      <c r="D141" s="3">
        <v>0</v>
      </c>
      <c r="E141" s="3">
        <v>42.65</v>
      </c>
      <c r="F141" s="8"/>
    </row>
    <row r="142" spans="1:6" ht="32.4" customHeight="1" x14ac:dyDescent="0.3">
      <c r="A142" s="11" t="s">
        <v>180</v>
      </c>
      <c r="B142" s="22" t="s">
        <v>181</v>
      </c>
      <c r="C142" s="23"/>
      <c r="D142" s="3">
        <f>D143</f>
        <v>310</v>
      </c>
      <c r="E142" s="3">
        <f>E143</f>
        <v>631.85</v>
      </c>
      <c r="F142" s="8">
        <f t="shared" si="1"/>
        <v>2.0382258064516128</v>
      </c>
    </row>
    <row r="143" spans="1:6" ht="217.8" customHeight="1" x14ac:dyDescent="0.3">
      <c r="A143" s="11" t="s">
        <v>182</v>
      </c>
      <c r="B143" s="32" t="s">
        <v>355</v>
      </c>
      <c r="C143" s="33"/>
      <c r="D143" s="3">
        <f>D145+D146+D144</f>
        <v>310</v>
      </c>
      <c r="E143" s="3">
        <f>E145+E146+E144</f>
        <v>631.85</v>
      </c>
      <c r="F143" s="8">
        <f t="shared" ref="F143:F206" si="3">E143/D143</f>
        <v>2.0382258064516128</v>
      </c>
    </row>
    <row r="144" spans="1:6" ht="217.2" customHeight="1" x14ac:dyDescent="0.3">
      <c r="A144" s="11" t="s">
        <v>330</v>
      </c>
      <c r="B144" s="32" t="s">
        <v>355</v>
      </c>
      <c r="C144" s="33"/>
      <c r="D144" s="3">
        <v>0</v>
      </c>
      <c r="E144" s="3">
        <v>43.35</v>
      </c>
      <c r="F144" s="8"/>
    </row>
    <row r="145" spans="1:6" ht="216.6" customHeight="1" x14ac:dyDescent="0.3">
      <c r="A145" s="11" t="s">
        <v>298</v>
      </c>
      <c r="B145" s="32" t="s">
        <v>355</v>
      </c>
      <c r="C145" s="33"/>
      <c r="D145" s="3">
        <v>300</v>
      </c>
      <c r="E145" s="3">
        <v>0</v>
      </c>
      <c r="F145" s="8">
        <f t="shared" si="3"/>
        <v>0</v>
      </c>
    </row>
    <row r="146" spans="1:6" ht="212.4" customHeight="1" x14ac:dyDescent="0.3">
      <c r="A146" s="11" t="s">
        <v>183</v>
      </c>
      <c r="B146" s="32" t="s">
        <v>355</v>
      </c>
      <c r="C146" s="33"/>
      <c r="D146" s="3">
        <v>10</v>
      </c>
      <c r="E146" s="3">
        <v>588.5</v>
      </c>
      <c r="F146" s="8">
        <f t="shared" si="3"/>
        <v>58.85</v>
      </c>
    </row>
    <row r="147" spans="1:6" ht="28.8" customHeight="1" x14ac:dyDescent="0.3">
      <c r="A147" s="10" t="s">
        <v>184</v>
      </c>
      <c r="B147" s="47" t="s">
        <v>185</v>
      </c>
      <c r="C147" s="48"/>
      <c r="D147" s="2">
        <f>D148+D150</f>
        <v>1167.75</v>
      </c>
      <c r="E147" s="2">
        <f>E148+E150</f>
        <v>1134.5899999999999</v>
      </c>
      <c r="F147" s="8">
        <f t="shared" si="3"/>
        <v>0.97160351102547626</v>
      </c>
    </row>
    <row r="148" spans="1:6" ht="16.8" customHeight="1" x14ac:dyDescent="0.3">
      <c r="A148" s="11" t="s">
        <v>186</v>
      </c>
      <c r="B148" s="22" t="s">
        <v>187</v>
      </c>
      <c r="C148" s="23"/>
      <c r="D148" s="3">
        <f>D149</f>
        <v>14</v>
      </c>
      <c r="E148" s="3">
        <f>E149</f>
        <v>17</v>
      </c>
      <c r="F148" s="8">
        <f t="shared" si="3"/>
        <v>1.2142857142857142</v>
      </c>
    </row>
    <row r="149" spans="1:6" ht="28.2" customHeight="1" x14ac:dyDescent="0.3">
      <c r="A149" s="11" t="s">
        <v>188</v>
      </c>
      <c r="B149" s="22" t="s">
        <v>189</v>
      </c>
      <c r="C149" s="23"/>
      <c r="D149" s="3">
        <v>14</v>
      </c>
      <c r="E149" s="3">
        <v>17</v>
      </c>
      <c r="F149" s="8">
        <f t="shared" si="3"/>
        <v>1.2142857142857142</v>
      </c>
    </row>
    <row r="150" spans="1:6" ht="17.399999999999999" customHeight="1" x14ac:dyDescent="0.3">
      <c r="A150" s="11" t="s">
        <v>190</v>
      </c>
      <c r="B150" s="22" t="s">
        <v>191</v>
      </c>
      <c r="C150" s="23"/>
      <c r="D150" s="3">
        <f>D151+D153+D152</f>
        <v>1153.75</v>
      </c>
      <c r="E150" s="3">
        <f>E151+E153+E152</f>
        <v>1117.5899999999999</v>
      </c>
      <c r="F150" s="8">
        <f t="shared" si="3"/>
        <v>0.96865872156012989</v>
      </c>
    </row>
    <row r="151" spans="1:6" ht="28.8" customHeight="1" x14ac:dyDescent="0.3">
      <c r="A151" s="11" t="s">
        <v>192</v>
      </c>
      <c r="B151" s="22" t="s">
        <v>193</v>
      </c>
      <c r="C151" s="23"/>
      <c r="D151" s="3">
        <v>818.91</v>
      </c>
      <c r="E151" s="3">
        <v>808.41</v>
      </c>
      <c r="F151" s="8">
        <f t="shared" si="3"/>
        <v>0.98717807817708902</v>
      </c>
    </row>
    <row r="152" spans="1:6" ht="28.8" customHeight="1" x14ac:dyDescent="0.3">
      <c r="A152" s="11" t="s">
        <v>360</v>
      </c>
      <c r="B152" s="22" t="s">
        <v>193</v>
      </c>
      <c r="C152" s="23"/>
      <c r="D152" s="3">
        <v>149.19999999999999</v>
      </c>
      <c r="E152" s="3">
        <v>149.19</v>
      </c>
      <c r="F152" s="8">
        <f t="shared" si="3"/>
        <v>0.99993297587131369</v>
      </c>
    </row>
    <row r="153" spans="1:6" ht="31.2" customHeight="1" x14ac:dyDescent="0.3">
      <c r="A153" s="11" t="s">
        <v>310</v>
      </c>
      <c r="B153" s="22" t="s">
        <v>193</v>
      </c>
      <c r="C153" s="23"/>
      <c r="D153" s="3">
        <v>185.64</v>
      </c>
      <c r="E153" s="3">
        <v>159.99</v>
      </c>
      <c r="F153" s="8">
        <f t="shared" si="3"/>
        <v>0.86182934712346493</v>
      </c>
    </row>
    <row r="154" spans="1:6" ht="26.4" customHeight="1" x14ac:dyDescent="0.3">
      <c r="A154" s="10" t="s">
        <v>194</v>
      </c>
      <c r="B154" s="47" t="s">
        <v>195</v>
      </c>
      <c r="C154" s="48"/>
      <c r="D154" s="2">
        <f>D155+D204+D208</f>
        <v>567654.2300000001</v>
      </c>
      <c r="E154" s="2">
        <f>E155+E204+E208</f>
        <v>421016.53</v>
      </c>
      <c r="F154" s="8">
        <f t="shared" si="3"/>
        <v>0.74167778156079267</v>
      </c>
    </row>
    <row r="155" spans="1:6" ht="54.6" customHeight="1" x14ac:dyDescent="0.3">
      <c r="A155" s="10" t="s">
        <v>196</v>
      </c>
      <c r="B155" s="47" t="s">
        <v>197</v>
      </c>
      <c r="C155" s="48"/>
      <c r="D155" s="2">
        <f>D156+D159+D179+D195</f>
        <v>567616.76000000013</v>
      </c>
      <c r="E155" s="2">
        <f>E156+E159+E179+E195</f>
        <v>420947</v>
      </c>
      <c r="F155" s="8">
        <f t="shared" si="3"/>
        <v>0.74160424720369411</v>
      </c>
    </row>
    <row r="156" spans="1:6" ht="28.8" customHeight="1" x14ac:dyDescent="0.3">
      <c r="A156" s="10" t="s">
        <v>198</v>
      </c>
      <c r="B156" s="47" t="s">
        <v>199</v>
      </c>
      <c r="C156" s="48"/>
      <c r="D156" s="2">
        <f>D157</f>
        <v>131078</v>
      </c>
      <c r="E156" s="2">
        <f>E157</f>
        <v>98308.800000000003</v>
      </c>
      <c r="F156" s="8">
        <f t="shared" si="3"/>
        <v>0.75000228871359043</v>
      </c>
    </row>
    <row r="157" spans="1:6" ht="28.2" customHeight="1" x14ac:dyDescent="0.3">
      <c r="A157" s="11" t="s">
        <v>200</v>
      </c>
      <c r="B157" s="22" t="s">
        <v>201</v>
      </c>
      <c r="C157" s="23"/>
      <c r="D157" s="3">
        <f>D158</f>
        <v>131078</v>
      </c>
      <c r="E157" s="3">
        <f>E158</f>
        <v>98308.800000000003</v>
      </c>
      <c r="F157" s="8">
        <f t="shared" si="3"/>
        <v>0.75000228871359043</v>
      </c>
    </row>
    <row r="158" spans="1:6" ht="58.2" customHeight="1" x14ac:dyDescent="0.3">
      <c r="A158" s="11" t="s">
        <v>202</v>
      </c>
      <c r="B158" s="22" t="s">
        <v>203</v>
      </c>
      <c r="C158" s="23"/>
      <c r="D158" s="3">
        <v>131078</v>
      </c>
      <c r="E158" s="3">
        <v>98308.800000000003</v>
      </c>
      <c r="F158" s="8">
        <f t="shared" si="3"/>
        <v>0.75000228871359043</v>
      </c>
    </row>
    <row r="159" spans="1:6" ht="39.6" customHeight="1" x14ac:dyDescent="0.3">
      <c r="A159" s="12" t="s">
        <v>204</v>
      </c>
      <c r="B159" s="53" t="s">
        <v>205</v>
      </c>
      <c r="C159" s="54"/>
      <c r="D159" s="2">
        <f>D160+D162+D164+D166+D168+D172+D174+D170</f>
        <v>224374.46000000002</v>
      </c>
      <c r="E159" s="2">
        <f>E160+E162+E164+E166+E168+E172+E174+E170</f>
        <v>172886.72</v>
      </c>
      <c r="F159" s="8">
        <f t="shared" si="3"/>
        <v>0.77052762600520575</v>
      </c>
    </row>
    <row r="160" spans="1:6" ht="108" customHeight="1" x14ac:dyDescent="0.3">
      <c r="A160" s="13" t="s">
        <v>206</v>
      </c>
      <c r="B160" s="20" t="s">
        <v>207</v>
      </c>
      <c r="C160" s="21"/>
      <c r="D160" s="3">
        <f>D161</f>
        <v>30952</v>
      </c>
      <c r="E160" s="3">
        <f>E161</f>
        <v>27755.71</v>
      </c>
      <c r="F160" s="8">
        <f t="shared" si="3"/>
        <v>0.89673397518738684</v>
      </c>
    </row>
    <row r="161" spans="1:6" ht="121.2" customHeight="1" x14ac:dyDescent="0.3">
      <c r="A161" s="13" t="s">
        <v>208</v>
      </c>
      <c r="B161" s="20" t="s">
        <v>209</v>
      </c>
      <c r="C161" s="21"/>
      <c r="D161" s="3">
        <v>30952</v>
      </c>
      <c r="E161" s="3">
        <v>27755.71</v>
      </c>
      <c r="F161" s="8">
        <f t="shared" si="3"/>
        <v>0.89673397518738684</v>
      </c>
    </row>
    <row r="162" spans="1:6" ht="94.8" customHeight="1" x14ac:dyDescent="0.3">
      <c r="A162" s="13" t="s">
        <v>210</v>
      </c>
      <c r="B162" s="20" t="s">
        <v>211</v>
      </c>
      <c r="C162" s="21"/>
      <c r="D162" s="3">
        <f>D163</f>
        <v>1471.6</v>
      </c>
      <c r="E162" s="3">
        <f>E163</f>
        <v>1471.6</v>
      </c>
      <c r="F162" s="8">
        <f t="shared" si="3"/>
        <v>1</v>
      </c>
    </row>
    <row r="163" spans="1:6" ht="93.6" customHeight="1" x14ac:dyDescent="0.3">
      <c r="A163" s="13" t="s">
        <v>212</v>
      </c>
      <c r="B163" s="20" t="s">
        <v>213</v>
      </c>
      <c r="C163" s="21"/>
      <c r="D163" s="3">
        <v>1471.6</v>
      </c>
      <c r="E163" s="3">
        <v>1471.6</v>
      </c>
      <c r="F163" s="8">
        <f t="shared" si="3"/>
        <v>1</v>
      </c>
    </row>
    <row r="164" spans="1:6" ht="80.400000000000006" customHeight="1" x14ac:dyDescent="0.3">
      <c r="A164" s="13" t="s">
        <v>214</v>
      </c>
      <c r="B164" s="20" t="s">
        <v>215</v>
      </c>
      <c r="C164" s="21"/>
      <c r="D164" s="3">
        <f>D165</f>
        <v>1509.7</v>
      </c>
      <c r="E164" s="3">
        <f>E165</f>
        <v>1000.44</v>
      </c>
      <c r="F164" s="8">
        <f t="shared" si="3"/>
        <v>0.66267470358349345</v>
      </c>
    </row>
    <row r="165" spans="1:6" ht="94.8" customHeight="1" x14ac:dyDescent="0.3">
      <c r="A165" s="13" t="s">
        <v>216</v>
      </c>
      <c r="B165" s="20" t="s">
        <v>217</v>
      </c>
      <c r="C165" s="21"/>
      <c r="D165" s="3">
        <v>1509.7</v>
      </c>
      <c r="E165" s="3">
        <v>1000.44</v>
      </c>
      <c r="F165" s="8">
        <f t="shared" si="3"/>
        <v>0.66267470358349345</v>
      </c>
    </row>
    <row r="166" spans="1:6" ht="80.400000000000006" customHeight="1" x14ac:dyDescent="0.3">
      <c r="A166" s="14" t="s">
        <v>218</v>
      </c>
      <c r="B166" s="24" t="s">
        <v>219</v>
      </c>
      <c r="C166" s="25"/>
      <c r="D166" s="3">
        <f>D167</f>
        <v>5613</v>
      </c>
      <c r="E166" s="3">
        <f>E167</f>
        <v>3104.91</v>
      </c>
      <c r="F166" s="8">
        <f t="shared" si="3"/>
        <v>0.55316408337787282</v>
      </c>
    </row>
    <row r="167" spans="1:6" ht="81" customHeight="1" x14ac:dyDescent="0.3">
      <c r="A167" s="14" t="s">
        <v>220</v>
      </c>
      <c r="B167" s="24" t="s">
        <v>221</v>
      </c>
      <c r="C167" s="25"/>
      <c r="D167" s="3">
        <v>5613</v>
      </c>
      <c r="E167" s="3">
        <v>3104.91</v>
      </c>
      <c r="F167" s="8">
        <f t="shared" si="3"/>
        <v>0.55316408337787282</v>
      </c>
    </row>
    <row r="168" spans="1:6" ht="69" customHeight="1" x14ac:dyDescent="0.3">
      <c r="A168" s="14" t="s">
        <v>222</v>
      </c>
      <c r="B168" s="24" t="s">
        <v>223</v>
      </c>
      <c r="C168" s="25"/>
      <c r="D168" s="3">
        <f>D169</f>
        <v>6060.3</v>
      </c>
      <c r="E168" s="3">
        <f>E169</f>
        <v>6060.3</v>
      </c>
      <c r="F168" s="8">
        <f t="shared" si="3"/>
        <v>1</v>
      </c>
    </row>
    <row r="169" spans="1:6" ht="66.599999999999994" customHeight="1" x14ac:dyDescent="0.3">
      <c r="A169" s="14" t="s">
        <v>224</v>
      </c>
      <c r="B169" s="24" t="s">
        <v>225</v>
      </c>
      <c r="C169" s="25"/>
      <c r="D169" s="3">
        <v>6060.3</v>
      </c>
      <c r="E169" s="3">
        <v>6060.3</v>
      </c>
      <c r="F169" s="8">
        <f t="shared" si="3"/>
        <v>1</v>
      </c>
    </row>
    <row r="170" spans="1:6" ht="30" customHeight="1" x14ac:dyDescent="0.3">
      <c r="A170" s="18" t="s">
        <v>333</v>
      </c>
      <c r="B170" s="34" t="s">
        <v>334</v>
      </c>
      <c r="C170" s="35"/>
      <c r="D170" s="3">
        <f>D171</f>
        <v>10853.7</v>
      </c>
      <c r="E170" s="3">
        <f>E171</f>
        <v>6486.56</v>
      </c>
      <c r="F170" s="8">
        <f t="shared" si="3"/>
        <v>0.59763582925638259</v>
      </c>
    </row>
    <row r="171" spans="1:6" ht="41.4" customHeight="1" x14ac:dyDescent="0.3">
      <c r="A171" s="18" t="s">
        <v>335</v>
      </c>
      <c r="B171" s="67" t="s">
        <v>336</v>
      </c>
      <c r="C171" s="68"/>
      <c r="D171" s="3">
        <v>10853.7</v>
      </c>
      <c r="E171" s="3">
        <v>6486.56</v>
      </c>
      <c r="F171" s="8">
        <f t="shared" si="3"/>
        <v>0.59763582925638259</v>
      </c>
    </row>
    <row r="172" spans="1:6" ht="27.6" customHeight="1" x14ac:dyDescent="0.3">
      <c r="A172" s="14" t="s">
        <v>226</v>
      </c>
      <c r="B172" s="24" t="s">
        <v>227</v>
      </c>
      <c r="C172" s="25"/>
      <c r="D172" s="3">
        <f>D173</f>
        <v>21414.18</v>
      </c>
      <c r="E172" s="3">
        <f>E173</f>
        <v>8138.61</v>
      </c>
      <c r="F172" s="8">
        <f t="shared" si="3"/>
        <v>0.3800570463123033</v>
      </c>
    </row>
    <row r="173" spans="1:6" ht="30" customHeight="1" x14ac:dyDescent="0.3">
      <c r="A173" s="14" t="s">
        <v>228</v>
      </c>
      <c r="B173" s="24" t="s">
        <v>229</v>
      </c>
      <c r="C173" s="25"/>
      <c r="D173" s="3">
        <v>21414.18</v>
      </c>
      <c r="E173" s="3">
        <v>8138.61</v>
      </c>
      <c r="F173" s="8">
        <f t="shared" si="3"/>
        <v>0.3800570463123033</v>
      </c>
    </row>
    <row r="174" spans="1:6" ht="22.2" customHeight="1" x14ac:dyDescent="0.3">
      <c r="A174" s="14" t="s">
        <v>230</v>
      </c>
      <c r="B174" s="24" t="s">
        <v>231</v>
      </c>
      <c r="C174" s="25"/>
      <c r="D174" s="3">
        <f>D175+D176+D177+D178</f>
        <v>146499.98000000001</v>
      </c>
      <c r="E174" s="3">
        <f>E175+E176+E177+E178</f>
        <v>118868.59</v>
      </c>
      <c r="F174" s="8">
        <f t="shared" si="3"/>
        <v>0.81138980360270352</v>
      </c>
    </row>
    <row r="175" spans="1:6" ht="31.2" customHeight="1" x14ac:dyDescent="0.3">
      <c r="A175" s="15" t="s">
        <v>232</v>
      </c>
      <c r="B175" s="24" t="s">
        <v>233</v>
      </c>
      <c r="C175" s="25"/>
      <c r="D175" s="3">
        <v>4068.71</v>
      </c>
      <c r="E175" s="3">
        <v>3869.44</v>
      </c>
      <c r="F175" s="8">
        <f t="shared" si="3"/>
        <v>0.95102378886674155</v>
      </c>
    </row>
    <row r="176" spans="1:6" ht="30.6" customHeight="1" x14ac:dyDescent="0.3">
      <c r="A176" s="15" t="s">
        <v>234</v>
      </c>
      <c r="B176" s="24" t="s">
        <v>233</v>
      </c>
      <c r="C176" s="25"/>
      <c r="D176" s="3">
        <v>2595.11</v>
      </c>
      <c r="E176" s="3">
        <v>2595.11</v>
      </c>
      <c r="F176" s="8">
        <f t="shared" si="3"/>
        <v>1</v>
      </c>
    </row>
    <row r="177" spans="1:6" ht="29.4" customHeight="1" x14ac:dyDescent="0.3">
      <c r="A177" s="15" t="s">
        <v>235</v>
      </c>
      <c r="B177" s="24" t="s">
        <v>233</v>
      </c>
      <c r="C177" s="25"/>
      <c r="D177" s="7">
        <v>139142</v>
      </c>
      <c r="E177" s="3">
        <v>111839.51</v>
      </c>
      <c r="F177" s="8">
        <f t="shared" si="3"/>
        <v>0.80377966394043487</v>
      </c>
    </row>
    <row r="178" spans="1:6" ht="29.4" customHeight="1" x14ac:dyDescent="0.3">
      <c r="A178" s="15" t="s">
        <v>236</v>
      </c>
      <c r="B178" s="24" t="s">
        <v>233</v>
      </c>
      <c r="C178" s="25"/>
      <c r="D178" s="3">
        <v>694.16</v>
      </c>
      <c r="E178" s="3">
        <v>564.53</v>
      </c>
      <c r="F178" s="8">
        <f t="shared" si="3"/>
        <v>0.81325630978448771</v>
      </c>
    </row>
    <row r="179" spans="1:6" ht="31.8" customHeight="1" x14ac:dyDescent="0.3">
      <c r="A179" s="12" t="s">
        <v>237</v>
      </c>
      <c r="B179" s="53" t="s">
        <v>238</v>
      </c>
      <c r="C179" s="54"/>
      <c r="D179" s="2">
        <f>D180+D185+D187+D189+D191+D193</f>
        <v>181314.40000000002</v>
      </c>
      <c r="E179" s="2">
        <f>E180+E185+E187+E189+E191+E193</f>
        <v>131749.10999999999</v>
      </c>
      <c r="F179" s="8">
        <f t="shared" si="3"/>
        <v>0.72663346099372128</v>
      </c>
    </row>
    <row r="180" spans="1:6" ht="40.200000000000003" customHeight="1" x14ac:dyDescent="0.3">
      <c r="A180" s="15" t="s">
        <v>239</v>
      </c>
      <c r="B180" s="24" t="s">
        <v>240</v>
      </c>
      <c r="C180" s="25"/>
      <c r="D180" s="3">
        <f>D181+D182+D183+D184</f>
        <v>11681.300000000001</v>
      </c>
      <c r="E180" s="3">
        <f>E181+E182+E183+E184</f>
        <v>8982.5400000000009</v>
      </c>
      <c r="F180" s="8">
        <f t="shared" si="3"/>
        <v>0.76896749505620099</v>
      </c>
    </row>
    <row r="181" spans="1:6" ht="55.2" customHeight="1" x14ac:dyDescent="0.3">
      <c r="A181" s="15" t="s">
        <v>299</v>
      </c>
      <c r="B181" s="24" t="s">
        <v>241</v>
      </c>
      <c r="C181" s="25"/>
      <c r="D181" s="3">
        <v>539.1</v>
      </c>
      <c r="E181" s="3">
        <v>404.67</v>
      </c>
      <c r="F181" s="8">
        <f t="shared" si="3"/>
        <v>0.75063995548135787</v>
      </c>
    </row>
    <row r="182" spans="1:6" ht="54.6" customHeight="1" x14ac:dyDescent="0.3">
      <c r="A182" s="15" t="s">
        <v>300</v>
      </c>
      <c r="B182" s="24" t="s">
        <v>303</v>
      </c>
      <c r="C182" s="25"/>
      <c r="D182" s="3">
        <v>1145.0999999999999</v>
      </c>
      <c r="E182" s="3">
        <v>768.27</v>
      </c>
      <c r="F182" s="8">
        <f t="shared" si="3"/>
        <v>0.67091957034320149</v>
      </c>
    </row>
    <row r="183" spans="1:6" ht="53.4" customHeight="1" x14ac:dyDescent="0.3">
      <c r="A183" s="15" t="s">
        <v>242</v>
      </c>
      <c r="B183" s="24" t="s">
        <v>241</v>
      </c>
      <c r="C183" s="25"/>
      <c r="D183" s="3">
        <v>8130</v>
      </c>
      <c r="E183" s="3">
        <v>6272.5</v>
      </c>
      <c r="F183" s="8">
        <f t="shared" si="3"/>
        <v>0.77152521525215256</v>
      </c>
    </row>
    <row r="184" spans="1:6" ht="54" customHeight="1" x14ac:dyDescent="0.3">
      <c r="A184" s="15" t="s">
        <v>243</v>
      </c>
      <c r="B184" s="24" t="s">
        <v>241</v>
      </c>
      <c r="C184" s="25"/>
      <c r="D184" s="3">
        <v>1867.1</v>
      </c>
      <c r="E184" s="3">
        <v>1537.1</v>
      </c>
      <c r="F184" s="8">
        <f t="shared" si="3"/>
        <v>0.82325531573027688</v>
      </c>
    </row>
    <row r="185" spans="1:6" ht="66.599999999999994" customHeight="1" x14ac:dyDescent="0.3">
      <c r="A185" s="15" t="s">
        <v>244</v>
      </c>
      <c r="B185" s="20" t="s">
        <v>245</v>
      </c>
      <c r="C185" s="21"/>
      <c r="D185" s="3">
        <f>D186</f>
        <v>7794</v>
      </c>
      <c r="E185" s="3">
        <f>E186</f>
        <v>5130.21</v>
      </c>
      <c r="F185" s="8">
        <f t="shared" si="3"/>
        <v>0.65822555812163208</v>
      </c>
    </row>
    <row r="186" spans="1:6" ht="81.599999999999994" customHeight="1" x14ac:dyDescent="0.3">
      <c r="A186" s="15" t="s">
        <v>246</v>
      </c>
      <c r="B186" s="20" t="s">
        <v>247</v>
      </c>
      <c r="C186" s="21"/>
      <c r="D186" s="3">
        <v>7794</v>
      </c>
      <c r="E186" s="3">
        <v>5130.21</v>
      </c>
      <c r="F186" s="8">
        <f t="shared" si="3"/>
        <v>0.65822555812163208</v>
      </c>
    </row>
    <row r="187" spans="1:6" ht="93.6" customHeight="1" x14ac:dyDescent="0.3">
      <c r="A187" s="15" t="s">
        <v>248</v>
      </c>
      <c r="B187" s="20" t="s">
        <v>249</v>
      </c>
      <c r="C187" s="21"/>
      <c r="D187" s="3">
        <f>D188</f>
        <v>1379</v>
      </c>
      <c r="E187" s="3">
        <f>E188</f>
        <v>588.92999999999995</v>
      </c>
      <c r="F187" s="8">
        <f t="shared" si="3"/>
        <v>0.42707034082668599</v>
      </c>
    </row>
    <row r="188" spans="1:6" ht="108" customHeight="1" x14ac:dyDescent="0.3">
      <c r="A188" s="15" t="s">
        <v>250</v>
      </c>
      <c r="B188" s="20" t="s">
        <v>251</v>
      </c>
      <c r="C188" s="21"/>
      <c r="D188" s="3">
        <v>1379</v>
      </c>
      <c r="E188" s="3">
        <v>588.92999999999995</v>
      </c>
      <c r="F188" s="8">
        <f t="shared" si="3"/>
        <v>0.42707034082668599</v>
      </c>
    </row>
    <row r="189" spans="1:6" ht="84.6" customHeight="1" x14ac:dyDescent="0.3">
      <c r="A189" s="15" t="s">
        <v>252</v>
      </c>
      <c r="B189" s="20" t="s">
        <v>356</v>
      </c>
      <c r="C189" s="21"/>
      <c r="D189" s="3">
        <f>D190</f>
        <v>709</v>
      </c>
      <c r="E189" s="3">
        <f>E190</f>
        <v>709</v>
      </c>
      <c r="F189" s="8">
        <f t="shared" si="3"/>
        <v>1</v>
      </c>
    </row>
    <row r="190" spans="1:6" ht="88.2" customHeight="1" x14ac:dyDescent="0.3">
      <c r="A190" s="15" t="s">
        <v>253</v>
      </c>
      <c r="B190" s="20" t="s">
        <v>356</v>
      </c>
      <c r="C190" s="21"/>
      <c r="D190" s="3">
        <v>709</v>
      </c>
      <c r="E190" s="3">
        <v>709</v>
      </c>
      <c r="F190" s="8">
        <f t="shared" si="3"/>
        <v>1</v>
      </c>
    </row>
    <row r="191" spans="1:6" ht="67.8" customHeight="1" x14ac:dyDescent="0.3">
      <c r="A191" s="15" t="s">
        <v>254</v>
      </c>
      <c r="B191" s="24" t="s">
        <v>255</v>
      </c>
      <c r="C191" s="25"/>
      <c r="D191" s="3">
        <f>D192</f>
        <v>1.9</v>
      </c>
      <c r="E191" s="3">
        <f>E192</f>
        <v>1.9</v>
      </c>
      <c r="F191" s="8">
        <f t="shared" si="3"/>
        <v>1</v>
      </c>
    </row>
    <row r="192" spans="1:6" ht="80.400000000000006" customHeight="1" x14ac:dyDescent="0.3">
      <c r="A192" s="15" t="s">
        <v>256</v>
      </c>
      <c r="B192" s="24" t="s">
        <v>257</v>
      </c>
      <c r="C192" s="25"/>
      <c r="D192" s="3">
        <v>1.9</v>
      </c>
      <c r="E192" s="3">
        <v>1.9</v>
      </c>
      <c r="F192" s="8">
        <f t="shared" si="3"/>
        <v>1</v>
      </c>
    </row>
    <row r="193" spans="1:6" ht="18" customHeight="1" x14ac:dyDescent="0.3">
      <c r="A193" s="15" t="s">
        <v>258</v>
      </c>
      <c r="B193" s="20" t="s">
        <v>259</v>
      </c>
      <c r="C193" s="21"/>
      <c r="D193" s="3">
        <f>D194</f>
        <v>159749.20000000001</v>
      </c>
      <c r="E193" s="3">
        <f>E194</f>
        <v>116336.53</v>
      </c>
      <c r="F193" s="8">
        <f t="shared" si="3"/>
        <v>0.72824483628087022</v>
      </c>
    </row>
    <row r="194" spans="1:6" ht="31.2" customHeight="1" x14ac:dyDescent="0.3">
      <c r="A194" s="15" t="s">
        <v>260</v>
      </c>
      <c r="B194" s="20" t="s">
        <v>261</v>
      </c>
      <c r="C194" s="21"/>
      <c r="D194" s="3">
        <v>159749.20000000001</v>
      </c>
      <c r="E194" s="3">
        <v>116336.53</v>
      </c>
      <c r="F194" s="8">
        <f t="shared" si="3"/>
        <v>0.72824483628087022</v>
      </c>
    </row>
    <row r="195" spans="1:6" ht="17.399999999999999" customHeight="1" x14ac:dyDescent="0.3">
      <c r="A195" s="12" t="s">
        <v>262</v>
      </c>
      <c r="B195" s="36" t="s">
        <v>263</v>
      </c>
      <c r="C195" s="37"/>
      <c r="D195" s="2">
        <f>D196+D199+D201</f>
        <v>30849.9</v>
      </c>
      <c r="E195" s="2">
        <f>E196+E199+E201</f>
        <v>18002.370000000003</v>
      </c>
      <c r="F195" s="8">
        <f t="shared" si="3"/>
        <v>0.58354711036340479</v>
      </c>
    </row>
    <row r="196" spans="1:6" ht="81.599999999999994" customHeight="1" x14ac:dyDescent="0.3">
      <c r="A196" s="15" t="s">
        <v>264</v>
      </c>
      <c r="B196" s="20" t="s">
        <v>265</v>
      </c>
      <c r="C196" s="21"/>
      <c r="D196" s="3">
        <f>D197+D198</f>
        <v>13.2</v>
      </c>
      <c r="E196" s="3">
        <f>E197+E198</f>
        <v>11.2</v>
      </c>
      <c r="F196" s="8">
        <f t="shared" si="3"/>
        <v>0.84848484848484851</v>
      </c>
    </row>
    <row r="197" spans="1:6" ht="95.4" customHeight="1" x14ac:dyDescent="0.3">
      <c r="A197" s="15" t="s">
        <v>266</v>
      </c>
      <c r="B197" s="20" t="s">
        <v>267</v>
      </c>
      <c r="C197" s="21"/>
      <c r="D197" s="3">
        <v>4</v>
      </c>
      <c r="E197" s="3">
        <v>4</v>
      </c>
      <c r="F197" s="8">
        <f t="shared" si="3"/>
        <v>1</v>
      </c>
    </row>
    <row r="198" spans="1:6" ht="93" customHeight="1" x14ac:dyDescent="0.3">
      <c r="A198" s="15" t="s">
        <v>268</v>
      </c>
      <c r="B198" s="20" t="s">
        <v>267</v>
      </c>
      <c r="C198" s="21"/>
      <c r="D198" s="3">
        <v>9.1999999999999993</v>
      </c>
      <c r="E198" s="3">
        <v>7.2</v>
      </c>
      <c r="F198" s="8">
        <f t="shared" si="3"/>
        <v>0.78260869565217395</v>
      </c>
    </row>
    <row r="199" spans="1:6" ht="153" customHeight="1" x14ac:dyDescent="0.3">
      <c r="A199" s="15" t="s">
        <v>269</v>
      </c>
      <c r="B199" s="20" t="s">
        <v>318</v>
      </c>
      <c r="C199" s="21"/>
      <c r="D199" s="3">
        <f>D200</f>
        <v>18282</v>
      </c>
      <c r="E199" s="3">
        <f>E200</f>
        <v>10434.9</v>
      </c>
      <c r="F199" s="8">
        <f t="shared" si="3"/>
        <v>0.57077453232687891</v>
      </c>
    </row>
    <row r="200" spans="1:6" ht="166.2" customHeight="1" x14ac:dyDescent="0.3">
      <c r="A200" s="15" t="s">
        <v>270</v>
      </c>
      <c r="B200" s="20" t="s">
        <v>319</v>
      </c>
      <c r="C200" s="21"/>
      <c r="D200" s="3">
        <v>18282</v>
      </c>
      <c r="E200" s="3">
        <v>10434.9</v>
      </c>
      <c r="F200" s="8">
        <f t="shared" si="3"/>
        <v>0.57077453232687891</v>
      </c>
    </row>
    <row r="201" spans="1:6" ht="26.4" customHeight="1" x14ac:dyDescent="0.3">
      <c r="A201" s="15" t="s">
        <v>271</v>
      </c>
      <c r="B201" s="24" t="s">
        <v>272</v>
      </c>
      <c r="C201" s="25"/>
      <c r="D201" s="3">
        <f>D202+D203</f>
        <v>12554.7</v>
      </c>
      <c r="E201" s="3">
        <f>E202+E203</f>
        <v>7556.27</v>
      </c>
      <c r="F201" s="8">
        <f t="shared" si="3"/>
        <v>0.60186782639170988</v>
      </c>
    </row>
    <row r="202" spans="1:6" ht="40.200000000000003" customHeight="1" x14ac:dyDescent="0.3">
      <c r="A202" s="15" t="s">
        <v>273</v>
      </c>
      <c r="B202" s="40" t="s">
        <v>274</v>
      </c>
      <c r="C202" s="41"/>
      <c r="D202" s="3">
        <v>5552</v>
      </c>
      <c r="E202" s="3">
        <v>5379.67</v>
      </c>
      <c r="F202" s="8">
        <f t="shared" si="3"/>
        <v>0.96896073487031698</v>
      </c>
    </row>
    <row r="203" spans="1:6" ht="40.200000000000003" customHeight="1" x14ac:dyDescent="0.3">
      <c r="A203" s="15" t="s">
        <v>275</v>
      </c>
      <c r="B203" s="40" t="s">
        <v>274</v>
      </c>
      <c r="C203" s="41"/>
      <c r="D203" s="3">
        <v>7002.7</v>
      </c>
      <c r="E203" s="3">
        <v>2176.6</v>
      </c>
      <c r="F203" s="8">
        <f t="shared" si="3"/>
        <v>0.31082296828366202</v>
      </c>
    </row>
    <row r="204" spans="1:6" ht="29.4" customHeight="1" x14ac:dyDescent="0.3">
      <c r="A204" s="12" t="s">
        <v>276</v>
      </c>
      <c r="B204" s="36" t="s">
        <v>277</v>
      </c>
      <c r="C204" s="37"/>
      <c r="D204" s="2">
        <f>D205</f>
        <v>124.4</v>
      </c>
      <c r="E204" s="2">
        <f>E205</f>
        <v>156.45999999999998</v>
      </c>
      <c r="F204" s="8">
        <f t="shared" si="3"/>
        <v>1.2577170418006429</v>
      </c>
    </row>
    <row r="205" spans="1:6" ht="31.2" customHeight="1" x14ac:dyDescent="0.3">
      <c r="A205" s="15" t="s">
        <v>278</v>
      </c>
      <c r="B205" s="20" t="s">
        <v>279</v>
      </c>
      <c r="C205" s="21"/>
      <c r="D205" s="3">
        <f>D206+D207</f>
        <v>124.4</v>
      </c>
      <c r="E205" s="3">
        <f>E206+E207</f>
        <v>156.45999999999998</v>
      </c>
      <c r="F205" s="8">
        <f t="shared" si="3"/>
        <v>1.2577170418006429</v>
      </c>
    </row>
    <row r="206" spans="1:6" ht="53.4" customHeight="1" x14ac:dyDescent="0.3">
      <c r="A206" s="15" t="s">
        <v>280</v>
      </c>
      <c r="B206" s="20" t="s">
        <v>281</v>
      </c>
      <c r="C206" s="21"/>
      <c r="D206" s="3">
        <v>63.3</v>
      </c>
      <c r="E206" s="3">
        <v>63.3</v>
      </c>
      <c r="F206" s="8">
        <f t="shared" si="3"/>
        <v>1</v>
      </c>
    </row>
    <row r="207" spans="1:6" ht="30.6" customHeight="1" x14ac:dyDescent="0.3">
      <c r="A207" s="15" t="s">
        <v>362</v>
      </c>
      <c r="B207" s="20" t="s">
        <v>363</v>
      </c>
      <c r="C207" s="21"/>
      <c r="D207" s="3">
        <v>61.1</v>
      </c>
      <c r="E207" s="3">
        <v>93.16</v>
      </c>
      <c r="F207" s="8">
        <f t="shared" ref="F207:F212" si="4">E207/D207</f>
        <v>1.5247135842880524</v>
      </c>
    </row>
    <row r="208" spans="1:6" ht="74.400000000000006" customHeight="1" x14ac:dyDescent="0.3">
      <c r="A208" s="19" t="s">
        <v>337</v>
      </c>
      <c r="B208" s="38" t="s">
        <v>338</v>
      </c>
      <c r="C208" s="39"/>
      <c r="D208" s="2">
        <f t="shared" ref="D208:E210" si="5">D209</f>
        <v>-86.93</v>
      </c>
      <c r="E208" s="2">
        <f t="shared" si="5"/>
        <v>-86.93</v>
      </c>
      <c r="F208" s="8">
        <f t="shared" si="4"/>
        <v>1</v>
      </c>
    </row>
    <row r="209" spans="1:6" ht="58.2" customHeight="1" x14ac:dyDescent="0.3">
      <c r="A209" s="15" t="s">
        <v>339</v>
      </c>
      <c r="B209" s="20" t="s">
        <v>340</v>
      </c>
      <c r="C209" s="21"/>
      <c r="D209" s="3">
        <f t="shared" si="5"/>
        <v>-86.93</v>
      </c>
      <c r="E209" s="3">
        <f t="shared" si="5"/>
        <v>-86.93</v>
      </c>
      <c r="F209" s="8">
        <f t="shared" si="4"/>
        <v>1</v>
      </c>
    </row>
    <row r="210" spans="1:6" ht="67.8" customHeight="1" x14ac:dyDescent="0.3">
      <c r="A210" s="15" t="s">
        <v>341</v>
      </c>
      <c r="B210" s="20" t="s">
        <v>342</v>
      </c>
      <c r="C210" s="21"/>
      <c r="D210" s="3">
        <f t="shared" si="5"/>
        <v>-86.93</v>
      </c>
      <c r="E210" s="3">
        <f t="shared" si="5"/>
        <v>-86.93</v>
      </c>
      <c r="F210" s="8">
        <f t="shared" si="4"/>
        <v>1</v>
      </c>
    </row>
    <row r="211" spans="1:6" ht="72" customHeight="1" x14ac:dyDescent="0.3">
      <c r="A211" s="15" t="s">
        <v>364</v>
      </c>
      <c r="B211" s="20" t="s">
        <v>342</v>
      </c>
      <c r="C211" s="21"/>
      <c r="D211" s="3">
        <v>-86.93</v>
      </c>
      <c r="E211" s="3">
        <v>-86.93</v>
      </c>
      <c r="F211" s="8">
        <f t="shared" si="4"/>
        <v>1</v>
      </c>
    </row>
    <row r="212" spans="1:6" x14ac:dyDescent="0.3">
      <c r="A212" s="1"/>
      <c r="B212" s="49" t="s">
        <v>282</v>
      </c>
      <c r="C212" s="50"/>
      <c r="D212" s="2">
        <f>D8+D154</f>
        <v>736734.3</v>
      </c>
      <c r="E212" s="2">
        <f>E8+E154</f>
        <v>552722.35000000009</v>
      </c>
      <c r="F212" s="8">
        <f t="shared" si="4"/>
        <v>0.75023295372565124</v>
      </c>
    </row>
  </sheetData>
  <mergeCells count="212">
    <mergeCell ref="B207:C207"/>
    <mergeCell ref="D1:E1"/>
    <mergeCell ref="A4:F4"/>
    <mergeCell ref="B82:C82"/>
    <mergeCell ref="B88:C88"/>
    <mergeCell ref="B90:C90"/>
    <mergeCell ref="B89:C89"/>
    <mergeCell ref="B91:C91"/>
    <mergeCell ref="D6:D7"/>
    <mergeCell ref="E6:E7"/>
    <mergeCell ref="F6:F7"/>
    <mergeCell ref="A6:A7"/>
    <mergeCell ref="B9:C9"/>
    <mergeCell ref="B10:C10"/>
    <mergeCell ref="B11:C11"/>
    <mergeCell ref="B12:C12"/>
    <mergeCell ref="B37:C37"/>
    <mergeCell ref="B23:C23"/>
    <mergeCell ref="B15:C15"/>
    <mergeCell ref="B33:C33"/>
    <mergeCell ref="B34:C34"/>
    <mergeCell ref="B17:C17"/>
    <mergeCell ref="B19:C19"/>
    <mergeCell ref="B58:C58"/>
    <mergeCell ref="B174:C174"/>
    <mergeCell ref="B110:C110"/>
    <mergeCell ref="B121:C121"/>
    <mergeCell ref="B119:C119"/>
    <mergeCell ref="B147:C147"/>
    <mergeCell ref="B146:C146"/>
    <mergeCell ref="B161:C161"/>
    <mergeCell ref="B158:C158"/>
    <mergeCell ref="B153:C153"/>
    <mergeCell ref="B164:C164"/>
    <mergeCell ref="B165:C165"/>
    <mergeCell ref="B116:C116"/>
    <mergeCell ref="B133:C133"/>
    <mergeCell ref="B134:C134"/>
    <mergeCell ref="B135:C135"/>
    <mergeCell ref="B149:C149"/>
    <mergeCell ref="B142:C142"/>
    <mergeCell ref="B171:C171"/>
    <mergeCell ref="B137:C137"/>
    <mergeCell ref="B136:C136"/>
    <mergeCell ref="B56:C56"/>
    <mergeCell ref="B100:C100"/>
    <mergeCell ref="B76:C76"/>
    <mergeCell ref="B83:C83"/>
    <mergeCell ref="B84:C84"/>
    <mergeCell ref="B85:C85"/>
    <mergeCell ref="B92:C92"/>
    <mergeCell ref="B93:C93"/>
    <mergeCell ref="B59:C59"/>
    <mergeCell ref="B57:C57"/>
    <mergeCell ref="B80:C80"/>
    <mergeCell ref="B81:C81"/>
    <mergeCell ref="B86:C86"/>
    <mergeCell ref="B87:C87"/>
    <mergeCell ref="B6:C7"/>
    <mergeCell ref="B8:C8"/>
    <mergeCell ref="B18:C18"/>
    <mergeCell ref="B20:C20"/>
    <mergeCell ref="B21:C21"/>
    <mergeCell ref="B13:C13"/>
    <mergeCell ref="B24:C24"/>
    <mergeCell ref="B16:C16"/>
    <mergeCell ref="B22:C22"/>
    <mergeCell ref="B14:C14"/>
    <mergeCell ref="B25:C25"/>
    <mergeCell ref="B29:C29"/>
    <mergeCell ref="B30:C30"/>
    <mergeCell ref="B51:C51"/>
    <mergeCell ref="B52:C52"/>
    <mergeCell ref="B53:C53"/>
    <mergeCell ref="B44:C44"/>
    <mergeCell ref="B47:C47"/>
    <mergeCell ref="B48:C48"/>
    <mergeCell ref="B49:C49"/>
    <mergeCell ref="B50:C50"/>
    <mergeCell ref="B43:C43"/>
    <mergeCell ref="B26:C26"/>
    <mergeCell ref="B27:C27"/>
    <mergeCell ref="B28:C28"/>
    <mergeCell ref="B38:C38"/>
    <mergeCell ref="B36:C36"/>
    <mergeCell ref="B35:C35"/>
    <mergeCell ref="B39:C39"/>
    <mergeCell ref="B40:C40"/>
    <mergeCell ref="B41:C41"/>
    <mergeCell ref="B42:C42"/>
    <mergeCell ref="B45:C45"/>
    <mergeCell ref="B46:C46"/>
    <mergeCell ref="B31:C31"/>
    <mergeCell ref="B32:C32"/>
    <mergeCell ref="B105:C105"/>
    <mergeCell ref="B64:C64"/>
    <mergeCell ref="B65:C65"/>
    <mergeCell ref="B66:C66"/>
    <mergeCell ref="B67:C67"/>
    <mergeCell ref="B69:C69"/>
    <mergeCell ref="B74:C74"/>
    <mergeCell ref="B75:C75"/>
    <mergeCell ref="B68:C68"/>
    <mergeCell ref="B96:C96"/>
    <mergeCell ref="B97:C97"/>
    <mergeCell ref="B99:C99"/>
    <mergeCell ref="B101:C101"/>
    <mergeCell ref="B98:C98"/>
    <mergeCell ref="B94:C94"/>
    <mergeCell ref="B95:C95"/>
    <mergeCell ref="B60:C60"/>
    <mergeCell ref="B61:C61"/>
    <mergeCell ref="B62:C62"/>
    <mergeCell ref="B63:C63"/>
    <mergeCell ref="B54:C54"/>
    <mergeCell ref="B55:C55"/>
    <mergeCell ref="B212:C212"/>
    <mergeCell ref="B205:C205"/>
    <mergeCell ref="B206:C206"/>
    <mergeCell ref="B202:C202"/>
    <mergeCell ref="B72:C72"/>
    <mergeCell ref="B73:C73"/>
    <mergeCell ref="B78:C78"/>
    <mergeCell ref="B79:C79"/>
    <mergeCell ref="B169:C169"/>
    <mergeCell ref="B199:C199"/>
    <mergeCell ref="B148:C148"/>
    <mergeCell ref="B122:C122"/>
    <mergeCell ref="B106:C106"/>
    <mergeCell ref="B154:C154"/>
    <mergeCell ref="B179:C179"/>
    <mergeCell ref="B191:C191"/>
    <mergeCell ref="B188:C188"/>
    <mergeCell ref="B187:C187"/>
    <mergeCell ref="B115:C115"/>
    <mergeCell ref="B111:C111"/>
    <mergeCell ref="B114:C114"/>
    <mergeCell ref="B152:C152"/>
    <mergeCell ref="B103:C103"/>
    <mergeCell ref="B129:C129"/>
    <mergeCell ref="B77:C77"/>
    <mergeCell ref="B70:C70"/>
    <mergeCell ref="B71:C71"/>
    <mergeCell ref="B183:C183"/>
    <mergeCell ref="B184:C184"/>
    <mergeCell ref="B178:C178"/>
    <mergeCell ref="B123:C123"/>
    <mergeCell ref="B109:C109"/>
    <mergeCell ref="B118:C118"/>
    <mergeCell ref="B113:C113"/>
    <mergeCell ref="B112:C112"/>
    <mergeCell ref="B117:C117"/>
    <mergeCell ref="B107:C107"/>
    <mergeCell ref="B162:C162"/>
    <mergeCell ref="B163:C163"/>
    <mergeCell ref="B177:C177"/>
    <mergeCell ref="B155:C155"/>
    <mergeCell ref="B125:C125"/>
    <mergeCell ref="B108:C108"/>
    <mergeCell ref="B102:C102"/>
    <mergeCell ref="B120:C120"/>
    <mergeCell ref="B104:C104"/>
    <mergeCell ref="B159:C159"/>
    <mergeCell ref="B156:C156"/>
    <mergeCell ref="B210:C210"/>
    <mergeCell ref="B211:C211"/>
    <mergeCell ref="B200:C200"/>
    <mergeCell ref="B198:C198"/>
    <mergeCell ref="B189:C189"/>
    <mergeCell ref="B140:C140"/>
    <mergeCell ref="B141:C141"/>
    <mergeCell ref="B160:C160"/>
    <mergeCell ref="B181:C181"/>
    <mergeCell ref="B182:C182"/>
    <mergeCell ref="B145:C145"/>
    <mergeCell ref="B193:C193"/>
    <mergeCell ref="B194:C194"/>
    <mergeCell ref="B204:C204"/>
    <mergeCell ref="B195:C195"/>
    <mergeCell ref="B196:C196"/>
    <mergeCell ref="B197:C197"/>
    <mergeCell ref="B166:C166"/>
    <mergeCell ref="B201:C201"/>
    <mergeCell ref="B185:C185"/>
    <mergeCell ref="B180:C180"/>
    <mergeCell ref="B167:C167"/>
    <mergeCell ref="B176:C176"/>
    <mergeCell ref="B208:C208"/>
    <mergeCell ref="B209:C209"/>
    <mergeCell ref="B150:C150"/>
    <mergeCell ref="B151:C151"/>
    <mergeCell ref="B175:C175"/>
    <mergeCell ref="B157:C157"/>
    <mergeCell ref="B124:C124"/>
    <mergeCell ref="B126:C126"/>
    <mergeCell ref="B131:C131"/>
    <mergeCell ref="B132:C132"/>
    <mergeCell ref="B128:C128"/>
    <mergeCell ref="B127:C127"/>
    <mergeCell ref="B138:C138"/>
    <mergeCell ref="B143:C143"/>
    <mergeCell ref="B144:C144"/>
    <mergeCell ref="B192:C192"/>
    <mergeCell ref="B139:C139"/>
    <mergeCell ref="B130:C130"/>
    <mergeCell ref="B172:C172"/>
    <mergeCell ref="B173:C173"/>
    <mergeCell ref="B170:C170"/>
    <mergeCell ref="B203:C203"/>
    <mergeCell ref="B190:C190"/>
    <mergeCell ref="B186:C186"/>
    <mergeCell ref="B168:C168"/>
  </mergeCells>
  <hyperlinks>
    <hyperlink ref="B113" r:id="rId1" display="https://login.consultant.ru/link/?req=doc&amp;base=LAW&amp;n=443766&amp;dst=100655&amp;field=134&amp;date=19.04.2023"/>
    <hyperlink ref="B112" r:id="rId2" display="https://login.consultant.ru/link/?req=doc&amp;base=LAW&amp;n=443766&amp;dst=100655&amp;field=134&amp;date=19.04.2023"/>
  </hyperlinks>
  <pageMargins left="0.70866141732283472" right="0.70866141732283472" top="0.74803149606299213" bottom="0.35433070866141736" header="0.31496062992125984" footer="0.31496062992125984"/>
  <pageSetup paperSize="9" scale="97"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User9</dc:creator>
  <cp:lastModifiedBy>User9</cp:lastModifiedBy>
  <cp:lastPrinted>2024-10-17T04:53:35Z</cp:lastPrinted>
  <dcterms:created xsi:type="dcterms:W3CDTF">2023-04-19T05:05:21Z</dcterms:created>
  <dcterms:modified xsi:type="dcterms:W3CDTF">2024-10-17T07:13:29Z</dcterms:modified>
</cp:coreProperties>
</file>